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Лист1!$A$111</definedName>
  </definedNames>
  <calcPr calcId="124519"/>
</workbook>
</file>

<file path=xl/calcChain.xml><?xml version="1.0" encoding="utf-8"?>
<calcChain xmlns="http://schemas.openxmlformats.org/spreadsheetml/2006/main">
  <c r="F89" i="1"/>
  <c r="F118"/>
  <c r="F119"/>
  <c r="F121"/>
  <c r="F123"/>
  <c r="F129"/>
  <c r="F45" l="1"/>
  <c r="F36"/>
  <c r="F19"/>
  <c r="H118"/>
  <c r="G118"/>
  <c r="H121"/>
  <c r="G121"/>
  <c r="F84"/>
  <c r="H126"/>
  <c r="G126"/>
  <c r="H127"/>
  <c r="G127"/>
  <c r="H140"/>
  <c r="G140"/>
  <c r="F140"/>
  <c r="H166" l="1"/>
  <c r="G166"/>
  <c r="F166"/>
  <c r="H113"/>
  <c r="G113"/>
  <c r="F113"/>
  <c r="H97" l="1"/>
  <c r="G97"/>
  <c r="F97"/>
  <c r="H83" l="1"/>
  <c r="G83"/>
  <c r="F83"/>
  <c r="F18" l="1"/>
  <c r="G18"/>
  <c r="H18"/>
  <c r="H153" l="1"/>
  <c r="H128"/>
  <c r="G128"/>
  <c r="F128"/>
  <c r="H119"/>
  <c r="H117" s="1"/>
  <c r="G119"/>
  <c r="G117" s="1"/>
  <c r="F117"/>
  <c r="H152" l="1"/>
  <c r="H183" l="1"/>
  <c r="H144" l="1"/>
  <c r="G144"/>
  <c r="F144"/>
  <c r="H88" l="1"/>
  <c r="H168" l="1"/>
  <c r="H165" s="1"/>
  <c r="H164" s="1"/>
  <c r="H182"/>
  <c r="H181" s="1"/>
  <c r="H180" s="1"/>
  <c r="H178"/>
  <c r="H177" s="1"/>
  <c r="H176" s="1"/>
  <c r="H175" s="1"/>
  <c r="H159"/>
  <c r="H158" s="1"/>
  <c r="H157" s="1"/>
  <c r="H156" s="1"/>
  <c r="H149"/>
  <c r="H148"/>
  <c r="H143"/>
  <c r="H142" s="1"/>
  <c r="H134"/>
  <c r="H111"/>
  <c r="H105"/>
  <c r="H104" s="1"/>
  <c r="H103" s="1"/>
  <c r="H101"/>
  <c r="H100" s="1"/>
  <c r="H99" s="1"/>
  <c r="H96"/>
  <c r="H95" s="1"/>
  <c r="H91"/>
  <c r="H87" s="1"/>
  <c r="H86" s="1"/>
  <c r="H85" s="1"/>
  <c r="H82"/>
  <c r="H81" s="1"/>
  <c r="H80" s="1"/>
  <c r="H77"/>
  <c r="H76" s="1"/>
  <c r="H75" s="1"/>
  <c r="H74" s="1"/>
  <c r="H70"/>
  <c r="H66" s="1"/>
  <c r="H65" s="1"/>
  <c r="H63"/>
  <c r="H62" s="1"/>
  <c r="H59"/>
  <c r="H58" s="1"/>
  <c r="H57" s="1"/>
  <c r="H54"/>
  <c r="H53" s="1"/>
  <c r="H52" s="1"/>
  <c r="H51" s="1"/>
  <c r="H35"/>
  <c r="H30" s="1"/>
  <c r="H23" s="1"/>
  <c r="H22" s="1"/>
  <c r="H17"/>
  <c r="H16" s="1"/>
  <c r="H15" s="1"/>
  <c r="G183"/>
  <c r="G182" s="1"/>
  <c r="G181" s="1"/>
  <c r="G180" s="1"/>
  <c r="G178"/>
  <c r="G177" s="1"/>
  <c r="G176" s="1"/>
  <c r="G175" s="1"/>
  <c r="G168"/>
  <c r="G165" s="1"/>
  <c r="G164" s="1"/>
  <c r="G159"/>
  <c r="G158" s="1"/>
  <c r="G157" s="1"/>
  <c r="G156" s="1"/>
  <c r="G153"/>
  <c r="G152"/>
  <c r="G149"/>
  <c r="G148"/>
  <c r="G143"/>
  <c r="G142" s="1"/>
  <c r="G134"/>
  <c r="G116"/>
  <c r="G111"/>
  <c r="G105"/>
  <c r="G104" s="1"/>
  <c r="G103" s="1"/>
  <c r="G101"/>
  <c r="G100" s="1"/>
  <c r="G99" s="1"/>
  <c r="G96"/>
  <c r="G95" s="1"/>
  <c r="G91"/>
  <c r="G88"/>
  <c r="G82"/>
  <c r="G81" s="1"/>
  <c r="G80" s="1"/>
  <c r="G77"/>
  <c r="G76" s="1"/>
  <c r="G75" s="1"/>
  <c r="G74" s="1"/>
  <c r="G70"/>
  <c r="G66" s="1"/>
  <c r="G65" s="1"/>
  <c r="G63"/>
  <c r="G62" s="1"/>
  <c r="G59"/>
  <c r="G58" s="1"/>
  <c r="G57" s="1"/>
  <c r="G54"/>
  <c r="G53" s="1"/>
  <c r="G52" s="1"/>
  <c r="G51" s="1"/>
  <c r="G35"/>
  <c r="G30" s="1"/>
  <c r="G23" s="1"/>
  <c r="G22" s="1"/>
  <c r="G17"/>
  <c r="G16" s="1"/>
  <c r="G15" s="1"/>
  <c r="G125" l="1"/>
  <c r="H125"/>
  <c r="H163"/>
  <c r="H162" s="1"/>
  <c r="H174"/>
  <c r="H110"/>
  <c r="H109" s="1"/>
  <c r="G110"/>
  <c r="G109" s="1"/>
  <c r="G94"/>
  <c r="H116"/>
  <c r="H94"/>
  <c r="H79" s="1"/>
  <c r="H56"/>
  <c r="H14" s="1"/>
  <c r="G174"/>
  <c r="G87"/>
  <c r="G86" s="1"/>
  <c r="G85" s="1"/>
  <c r="G163"/>
  <c r="G162" s="1"/>
  <c r="G56"/>
  <c r="G14" s="1"/>
  <c r="H108" l="1"/>
  <c r="H107" s="1"/>
  <c r="H12" s="1"/>
  <c r="G108"/>
  <c r="G107" s="1"/>
  <c r="G79"/>
  <c r="G12" l="1"/>
  <c r="F153"/>
  <c r="F152"/>
  <c r="F149"/>
  <c r="F168" l="1"/>
  <c r="F165" s="1"/>
  <c r="F77"/>
  <c r="F76" l="1"/>
  <c r="F148" l="1"/>
  <c r="F88"/>
  <c r="F17" l="1"/>
  <c r="F16" s="1"/>
  <c r="F15" s="1"/>
  <c r="F59"/>
  <c r="F58" s="1"/>
  <c r="F57" s="1"/>
  <c r="F63"/>
  <c r="F62" s="1"/>
  <c r="F70"/>
  <c r="F66" s="1"/>
  <c r="F65" s="1"/>
  <c r="F75"/>
  <c r="F74" s="1"/>
  <c r="F82"/>
  <c r="F81" s="1"/>
  <c r="F80" s="1"/>
  <c r="F91"/>
  <c r="F87" s="1"/>
  <c r="F86" s="1"/>
  <c r="F85" s="1"/>
  <c r="F96"/>
  <c r="F95" s="1"/>
  <c r="F101"/>
  <c r="F100" s="1"/>
  <c r="F99" s="1"/>
  <c r="F105"/>
  <c r="F104" s="1"/>
  <c r="F103" s="1"/>
  <c r="F111"/>
  <c r="F110" s="1"/>
  <c r="F127"/>
  <c r="F126" s="1"/>
  <c r="F134"/>
  <c r="F143"/>
  <c r="F142" s="1"/>
  <c r="F159"/>
  <c r="F158" s="1"/>
  <c r="F157" s="1"/>
  <c r="F156" s="1"/>
  <c r="F178"/>
  <c r="F177" s="1"/>
  <c r="F176" s="1"/>
  <c r="F175" s="1"/>
  <c r="F183"/>
  <c r="F182" s="1"/>
  <c r="F181" s="1"/>
  <c r="F180" s="1"/>
  <c r="F54"/>
  <c r="F53" s="1"/>
  <c r="F52" s="1"/>
  <c r="F51" s="1"/>
  <c r="F35"/>
  <c r="F30" s="1"/>
  <c r="F23" s="1"/>
  <c r="F22" s="1"/>
  <c r="F109" l="1"/>
  <c r="F125"/>
  <c r="F116"/>
  <c r="F174"/>
  <c r="F164"/>
  <c r="F163" s="1"/>
  <c r="F162" s="1"/>
  <c r="F94"/>
  <c r="F79" s="1"/>
  <c r="F56"/>
  <c r="F14" s="1"/>
  <c r="F108" l="1"/>
  <c r="F107" s="1"/>
  <c r="F12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<sst xmlns="http://schemas.openxmlformats.org/spreadsheetml/2006/main" count="517" uniqueCount="233">
  <si>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</si>
  <si>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</si>
  <si>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</si>
  <si>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</si>
  <si>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</si>
  <si>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</si>
  <si>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</si>
  <si>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</si>
  <si>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</si>
  <si>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</si>
  <si>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</si>
  <si>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</si>
  <si>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</si>
  <si>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</si>
  <si>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</si>
  <si>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</si>
  <si>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</si>
  <si>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</si>
  <si>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</si>
  <si>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</si>
  <si>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</si>
  <si>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</si>
  <si>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</si>
  <si>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</si>
  <si>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</si>
  <si>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</si>
  <si>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</si>
  <si>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</si>
  <si>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</si>
  <si>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</si>
  <si>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</si>
  <si>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</si>
  <si>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</si>
  <si>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</si>
  <si>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</si>
  <si>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</si>
  <si>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</si>
  <si>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</si>
  <si>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</si>
  <si>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</si>
  <si>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</si>
  <si>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</si>
  <si>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</si>
  <si>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</si>
  <si>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</si>
  <si>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</si>
  <si>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</si>
  <si>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</si>
  <si>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</si>
  <si>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</si>
  <si>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</si>
  <si>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</si>
  <si>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</si>
  <si>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</si>
  <si>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</si>
  <si>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</si>
  <si>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</si>
  <si>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</si>
  <si>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</si>
  <si>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</si>
  <si>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</si>
  <si>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</si>
  <si>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</si>
  <si>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</si>
  <si>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</si>
  <si>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</si>
  <si>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</si>
  <si>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</si>
  <si>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</si>
  <si>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</si>
  <si>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</si>
  <si>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</si>
  <si>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</si>
  <si>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</si>
  <si>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</si>
  <si>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</si>
  <si>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</si>
  <si>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</si>
  <si>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</si>
  <si>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</si>
  <si>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</si>
  <si>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</si>
  <si>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</si>
  <si>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</si>
  <si>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</si>
  <si>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</si>
  <si>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</si>
  <si>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</si>
  <si>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</si>
  <si>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</si>
  <si>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</si>
  <si>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</si>
  <si>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</si>
  <si>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</si>
  <si>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</si>
  <si>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</si>
  <si>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</si>
  <si>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</si>
  <si>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</si>
  <si>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</si>
  <si>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</si>
  <si>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</si>
  <si>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</si>
  <si>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</si>
  <si>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</si>
  <si>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</si>
  <si>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</si>
  <si>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</si>
  <si>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</si>
  <si>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</si>
  <si>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</si>
  <si>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</si>
  <si>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</si>
  <si>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</si>
  <si>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</si>
  <si>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</si>
  <si>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</si>
  <si>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</si>
  <si>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</si>
  <si>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</si>
  <si>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</si>
  <si>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</si>
  <si>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</si>
  <si>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</si>
  <si>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</si>
  <si>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</si>
  <si>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</si>
  <si>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</si>
  <si>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</si>
  <si>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</si>
  <si>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</si>
  <si>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</si>
  <si>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</si>
  <si>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</si>
  <si>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</si>
  <si>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</si>
  <si>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</si>
  <si>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</si>
  <si>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</si>
  <si>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</si>
  <si>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</si>
  <si>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</si>
  <si>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</si>
  <si>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</si>
  <si>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</si>
  <si>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</si>
  <si>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</si>
  <si>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</si>
  <si>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</si>
  <si>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</si>
  <si>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</si>
  <si>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</si>
  <si>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</si>
  <si>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</si>
  <si>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</si>
  <si>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</si>
  <si>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</si>
  <si>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</si>
  <si>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</si>
  <si>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</si>
  <si>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</si>
  <si>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</si>
  <si>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</si>
  <si>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</si>
  <si>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</si>
  <si>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</si>
  <si>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</si>
  <si>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</si>
  <si>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</si>
  <si>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</si>
  <si>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</si>
  <si>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</si>
  <si>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</si>
  <si>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</si>
  <si>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</si>
  <si>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</si>
  <si>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</si>
  <si>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</si>
  <si>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</si>
  <si>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</si>
  <si>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</si>
  <si>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</si>
  <si>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</si>
  <si>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</si>
  <si>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</si>
  <si>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</si>
  <si>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</si>
  <si>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</si>
  <si>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</si>
  <si>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</si>
  <si>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Реализация программ формирования современной городской среды (в целях достижения значений дополнительного результата)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</si>
  <si>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</si>
  <si>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</si>
  <si>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</si>
  <si>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</si>
  <si>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</si>
  <si>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</si>
  <si>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</si>
  <si>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</si>
  <si>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</si>
  <si>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</si>
  <si>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2024 год</t>
  </si>
  <si>
    <t>Мероприятия по переселению граждан из аварийного жилищного фонда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</si>
  <si>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</si>
  <si>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</si>
  <si>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Содержание автомобильных дорог (Закупка товаров, работ и услуг для государственных (муниципальных) нужд)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</si>
  <si>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</si>
  <si>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</si>
  <si>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</si>
  <si>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</si>
  <si>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</si>
  <si>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</si>
  <si>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</si>
  <si>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"О бюджете городского поселения бюджете городского поселения город</t>
  </si>
  <si>
    <t xml:space="preserve"> Поворино на 2023 год и на плановый 2024-2025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</si>
  <si>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2023  и на плановый период 2024 и 2025 годов
</t>
  </si>
  <si>
    <t xml:space="preserve"> 2025 год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</si>
  <si>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</si>
  <si>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</si>
  <si>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 населения)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</si>
  <si>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</si>
  <si>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>ГОРОДСКОЕ ПОСЕЛЕНИЕ ГОРОД ПОВОРИНО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</si>
  <si>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</si>
  <si>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</si>
  <si>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4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</si>
  <si>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</si>
  <si>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</si>
  <si>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03 1 04 00000</t>
  </si>
  <si>
    <t>03 1 04 90200</t>
  </si>
  <si>
    <t>Субсидия на финансовое обеспечение деятельности прочих общественных организаций</t>
  </si>
  <si>
    <t>03 1 07 90200</t>
  </si>
  <si>
    <t>Основное мероприятие "Финансовое обеспечение деятельности прочих общественных организаций"</t>
  </si>
  <si>
    <t>03 1 07 00000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</si>
</sst>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wrapText="1"/>
    </xf>
    <xf numFmtId="2" fontId="12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view="pageLayout" zoomScale="110" zoomScalePageLayoutView="110" workbookViewId="0">
      <selection activeCell="F90" sqref="F90"/>
    </sheetView>
  </sheetViews>
  <sheetFormatPr defaultRowHeight="15"/>
  <cols>
    <col min="1" max="1" width="61.5703125" customWidth="1"/>
    <col min="2" max="2" width="4.42578125" customWidth="1"/>
    <col min="3" max="3" width="4.7109375" customWidth="1"/>
    <col min="4" max="4" width="16.140625" customWidth="1"/>
    <col min="5" max="5" width="5.42578125" customWidth="1"/>
    <col min="6" max="6" width="14.140625" customWidth="1"/>
    <col min="7" max="7" width="15.85546875" style="9" customWidth="1"/>
    <col min="8" max="8" width="16.7109375" style="9" customWidth="1"/>
    <col min="9" max="9" width="9.140625" customWidth="1"/>
  </cols>
  <sheetData>
    <row r="1" spans="1:8">
      <c r="A1" s="9"/>
      <c r="F1" s="3"/>
      <c r="G1" s="3"/>
      <c r="H1" s="71" t="s">
        <v>224</v>
      </c>
    </row>
    <row r="2" spans="1:8">
      <c r="A2" s="9"/>
      <c r="F2" s="95" t="s">
        <v>150</v>
      </c>
      <c r="G2" s="95"/>
      <c r="H2" s="95"/>
    </row>
    <row r="3" spans="1:8">
      <c r="A3" s="9"/>
      <c r="F3" s="95" t="s">
        <v>151</v>
      </c>
      <c r="G3" s="95"/>
      <c r="H3" s="95"/>
    </row>
    <row r="4" spans="1:8">
      <c r="A4" s="95" t="s">
        <v>213</v>
      </c>
      <c r="B4" s="95"/>
      <c r="C4" s="95"/>
      <c r="D4" s="95"/>
      <c r="E4" s="95"/>
      <c r="F4" s="95"/>
      <c r="G4" s="95"/>
      <c r="H4" s="95"/>
    </row>
    <row r="5" spans="1:8" ht="12" customHeight="1">
      <c r="A5" s="9"/>
      <c r="E5" s="95" t="s">
        <v>214</v>
      </c>
      <c r="F5" s="95"/>
      <c r="G5" s="95"/>
      <c r="H5" s="95"/>
    </row>
    <row r="6" spans="1:8" s="9" customFormat="1" ht="13.5" customHeight="1">
      <c r="F6" s="3"/>
      <c r="G6" s="3"/>
      <c r="H6" s="3"/>
    </row>
    <row r="7" spans="1:8" ht="53.25" customHeight="1">
      <c r="A7" s="96" t="s">
        <v>215</v>
      </c>
      <c r="B7" s="96"/>
      <c r="C7" s="96"/>
      <c r="D7" s="96"/>
      <c r="E7" s="96"/>
      <c r="F7" s="96"/>
      <c r="G7" s="96"/>
      <c r="H7" s="96"/>
    </row>
    <row r="8" spans="1:8">
      <c r="A8" s="97" t="s">
        <v>152</v>
      </c>
      <c r="B8" s="98" t="s">
        <v>153</v>
      </c>
      <c r="C8" s="98" t="s">
        <v>154</v>
      </c>
      <c r="D8" s="98" t="s">
        <v>155</v>
      </c>
      <c r="E8" s="98" t="s">
        <v>156</v>
      </c>
      <c r="F8" s="35" t="s">
        <v>157</v>
      </c>
      <c r="G8" s="35" t="s">
        <v>157</v>
      </c>
      <c r="H8" s="35" t="s">
        <v>157</v>
      </c>
    </row>
    <row r="9" spans="1:8">
      <c r="A9" s="97"/>
      <c r="B9" s="98"/>
      <c r="C9" s="98"/>
      <c r="D9" s="98"/>
      <c r="E9" s="98"/>
      <c r="F9" s="35">
        <v>2023</v>
      </c>
      <c r="G9" s="35" t="s">
        <v>201</v>
      </c>
      <c r="H9" s="35" t="s">
        <v>216</v>
      </c>
    </row>
    <row r="10" spans="1:8" ht="28.5">
      <c r="A10" s="97"/>
      <c r="B10" s="98"/>
      <c r="C10" s="98"/>
      <c r="D10" s="98"/>
      <c r="E10" s="98"/>
      <c r="F10" s="35" t="s">
        <v>158</v>
      </c>
      <c r="G10" s="35" t="s">
        <v>158</v>
      </c>
      <c r="H10" s="35" t="s">
        <v>158</v>
      </c>
    </row>
    <row r="11" spans="1:8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5">
        <v>6</v>
      </c>
      <c r="G11" s="35">
        <v>7</v>
      </c>
      <c r="H11" s="35">
        <v>8</v>
      </c>
    </row>
    <row r="12" spans="1:8" ht="18.75">
      <c r="A12" s="36" t="s">
        <v>159</v>
      </c>
      <c r="B12" s="37"/>
      <c r="C12" s="37"/>
      <c r="D12" s="37"/>
      <c r="E12" s="37"/>
      <c r="F12" s="38">
        <f>F14+F74+F79+F107+F162+F174</f>
        <v>90358.944889999984</v>
      </c>
      <c r="G12" s="38">
        <f>G14+G74+G79+G107+G162+G174</f>
        <v>105507.86999999998</v>
      </c>
      <c r="H12" s="38">
        <f>H14+H74+H79+H107+H162+H174</f>
        <v>227892.01</v>
      </c>
    </row>
    <row r="13" spans="1:8" ht="18.75">
      <c r="A13" s="39" t="s">
        <v>221</v>
      </c>
      <c r="B13" s="13"/>
      <c r="C13" s="13"/>
      <c r="D13" s="13"/>
      <c r="E13" s="13"/>
      <c r="F13" s="11"/>
      <c r="G13" s="11"/>
      <c r="H13" s="11"/>
    </row>
    <row r="14" spans="1:8" ht="15.75">
      <c r="A14" s="12" t="s">
        <v>0</v>
      </c>
      <c r="B14" s="14" t="s">
        <v>180</v>
      </c>
      <c r="C14" s="14"/>
      <c r="D14" s="15"/>
      <c r="E14" s="15"/>
      <c r="F14" s="16">
        <f>F15+F22+F51+F56</f>
        <v>18733.219999999998</v>
      </c>
      <c r="G14" s="16">
        <f>G15+G22+G51+G56</f>
        <v>18593.580000000002</v>
      </c>
      <c r="H14" s="16">
        <f>H15+H22+H51+H56</f>
        <v>18714.460000000003</v>
      </c>
    </row>
    <row r="15" spans="1:8" ht="49.5" customHeight="1">
      <c r="A15" s="12" t="s">
        <v>1</v>
      </c>
      <c r="B15" s="17" t="s">
        <v>180</v>
      </c>
      <c r="C15" s="14" t="s">
        <v>181</v>
      </c>
      <c r="D15" s="15"/>
      <c r="E15" s="15"/>
      <c r="F15" s="18">
        <f t="shared" ref="F15:H17" si="0">F16</f>
        <v>1568.51</v>
      </c>
      <c r="G15" s="18">
        <f t="shared" si="0"/>
        <v>1586.9699999999998</v>
      </c>
      <c r="H15" s="18">
        <f t="shared" si="0"/>
        <v>1638.97</v>
      </c>
    </row>
    <row r="16" spans="1:8" ht="47.25">
      <c r="A16" s="52" t="s">
        <v>4</v>
      </c>
      <c r="B16" s="17" t="s">
        <v>180</v>
      </c>
      <c r="C16" s="14" t="s">
        <v>181</v>
      </c>
      <c r="D16" s="15" t="s">
        <v>3</v>
      </c>
      <c r="E16" s="15"/>
      <c r="F16" s="18">
        <f t="shared" si="0"/>
        <v>1568.51</v>
      </c>
      <c r="G16" s="18">
        <f t="shared" si="0"/>
        <v>1586.9699999999998</v>
      </c>
      <c r="H16" s="18">
        <f t="shared" si="0"/>
        <v>1638.97</v>
      </c>
    </row>
    <row r="17" spans="1:8" ht="45.75" customHeight="1">
      <c r="A17" s="50" t="s">
        <v>203</v>
      </c>
      <c r="B17" s="17" t="s">
        <v>180</v>
      </c>
      <c r="C17" s="14" t="s">
        <v>181</v>
      </c>
      <c r="D17" s="48" t="s">
        <v>6</v>
      </c>
      <c r="E17" s="15"/>
      <c r="F17" s="18">
        <f t="shared" si="0"/>
        <v>1568.51</v>
      </c>
      <c r="G17" s="18">
        <f t="shared" si="0"/>
        <v>1586.9699999999998</v>
      </c>
      <c r="H17" s="18">
        <f t="shared" si="0"/>
        <v>1638.97</v>
      </c>
    </row>
    <row r="18" spans="1:8" ht="33" hidden="1" customHeight="1">
      <c r="A18" s="12" t="s">
        <v>5</v>
      </c>
      <c r="B18" s="17" t="s">
        <v>180</v>
      </c>
      <c r="C18" s="14" t="s">
        <v>181</v>
      </c>
      <c r="D18" s="15" t="s">
        <v>6</v>
      </c>
      <c r="E18" s="15"/>
      <c r="F18" s="18">
        <f>F19+F20+F21</f>
        <v>1568.51</v>
      </c>
      <c r="G18" s="18">
        <f>G19+G20+G21</f>
        <v>1586.9699999999998</v>
      </c>
      <c r="H18" s="18">
        <f>H19+H20+H21</f>
        <v>1638.97</v>
      </c>
    </row>
    <row r="19" spans="1:8" ht="94.5">
      <c r="A19" s="12" t="s">
        <v>7</v>
      </c>
      <c r="B19" s="17" t="s">
        <v>180</v>
      </c>
      <c r="C19" s="14" t="s">
        <v>181</v>
      </c>
      <c r="D19" s="15" t="s">
        <v>8</v>
      </c>
      <c r="E19" s="15">
        <v>100</v>
      </c>
      <c r="F19" s="75">
        <f>1191.6+38.71</f>
        <v>1230.31</v>
      </c>
      <c r="G19" s="75">
        <v>1217.5999999999999</v>
      </c>
      <c r="H19" s="75">
        <v>1311.5</v>
      </c>
    </row>
    <row r="20" spans="1:8" ht="45.75" customHeight="1">
      <c r="A20" s="12" t="s">
        <v>9</v>
      </c>
      <c r="B20" s="17" t="s">
        <v>180</v>
      </c>
      <c r="C20" s="14" t="s">
        <v>181</v>
      </c>
      <c r="D20" s="15" t="s">
        <v>8</v>
      </c>
      <c r="E20" s="15">
        <v>200</v>
      </c>
      <c r="F20" s="75">
        <v>311.7</v>
      </c>
      <c r="G20" s="76">
        <v>342.87</v>
      </c>
      <c r="H20" s="76">
        <v>300.97000000000003</v>
      </c>
    </row>
    <row r="21" spans="1:8" ht="47.25" customHeight="1">
      <c r="A21" s="12" t="s">
        <v>10</v>
      </c>
      <c r="B21" s="17" t="s">
        <v>180</v>
      </c>
      <c r="C21" s="17" t="s">
        <v>181</v>
      </c>
      <c r="D21" s="15" t="s">
        <v>8</v>
      </c>
      <c r="E21" s="15">
        <v>800</v>
      </c>
      <c r="F21" s="75">
        <v>26.5</v>
      </c>
      <c r="G21" s="75">
        <v>26.5</v>
      </c>
      <c r="H21" s="75">
        <v>26.5</v>
      </c>
    </row>
    <row r="22" spans="1:8" ht="48" customHeight="1">
      <c r="A22" s="12" t="s">
        <v>11</v>
      </c>
      <c r="B22" s="14" t="s">
        <v>180</v>
      </c>
      <c r="C22" s="14" t="s">
        <v>182</v>
      </c>
      <c r="D22" s="15"/>
      <c r="E22" s="15"/>
      <c r="F22" s="16">
        <f>F23</f>
        <v>16182.509999999998</v>
      </c>
      <c r="G22" s="16">
        <f>G23</f>
        <v>16024.41</v>
      </c>
      <c r="H22" s="16">
        <f>H23</f>
        <v>16093.29</v>
      </c>
    </row>
    <row r="23" spans="1:8" ht="15" customHeight="1">
      <c r="A23" s="93" t="s">
        <v>192</v>
      </c>
      <c r="B23" s="89" t="s">
        <v>180</v>
      </c>
      <c r="C23" s="89" t="s">
        <v>182</v>
      </c>
      <c r="D23" s="91" t="s">
        <v>12</v>
      </c>
      <c r="E23" s="94"/>
      <c r="F23" s="86">
        <f>F30</f>
        <v>16182.509999999998</v>
      </c>
      <c r="G23" s="86">
        <f>G30</f>
        <v>16024.41</v>
      </c>
      <c r="H23" s="86">
        <f>H30</f>
        <v>16093.29</v>
      </c>
    </row>
    <row r="24" spans="1:8" ht="17.25" customHeight="1">
      <c r="A24" s="93"/>
      <c r="B24" s="89"/>
      <c r="C24" s="89"/>
      <c r="D24" s="91"/>
      <c r="E24" s="94"/>
      <c r="F24" s="86"/>
      <c r="G24" s="86"/>
      <c r="H24" s="86"/>
    </row>
    <row r="25" spans="1:8" ht="15.75" customHeight="1">
      <c r="A25" s="93"/>
      <c r="B25" s="89"/>
      <c r="C25" s="89"/>
      <c r="D25" s="91"/>
      <c r="E25" s="94"/>
      <c r="F25" s="86"/>
      <c r="G25" s="86"/>
      <c r="H25" s="86"/>
    </row>
    <row r="26" spans="1:8" ht="16.5" customHeight="1">
      <c r="A26" s="93"/>
      <c r="B26" s="89"/>
      <c r="C26" s="89"/>
      <c r="D26" s="91"/>
      <c r="E26" s="94"/>
      <c r="F26" s="86"/>
      <c r="G26" s="86"/>
      <c r="H26" s="86"/>
    </row>
    <row r="27" spans="1:8" ht="12.75" hidden="1" customHeight="1" thickBot="1">
      <c r="A27" s="93"/>
      <c r="B27" s="89"/>
      <c r="C27" s="89"/>
      <c r="D27" s="91"/>
      <c r="E27" s="94"/>
      <c r="F27" s="86"/>
      <c r="G27" s="86"/>
      <c r="H27" s="86"/>
    </row>
    <row r="28" spans="1:8" ht="0.75" hidden="1" customHeight="1" thickBot="1">
      <c r="A28" s="93"/>
      <c r="B28" s="89"/>
      <c r="C28" s="89"/>
      <c r="D28" s="91"/>
      <c r="E28" s="94"/>
      <c r="F28" s="86"/>
      <c r="G28" s="86"/>
      <c r="H28" s="86"/>
    </row>
    <row r="29" spans="1:8" ht="15.75" hidden="1" customHeight="1" thickBot="1">
      <c r="A29" s="93"/>
      <c r="B29" s="89"/>
      <c r="C29" s="89"/>
      <c r="D29" s="91"/>
      <c r="E29" s="94"/>
      <c r="F29" s="86"/>
      <c r="G29" s="86"/>
      <c r="H29" s="86"/>
    </row>
    <row r="30" spans="1:8" ht="15" customHeight="1">
      <c r="A30" s="93" t="s">
        <v>13</v>
      </c>
      <c r="B30" s="89" t="s">
        <v>180</v>
      </c>
      <c r="C30" s="89" t="s">
        <v>182</v>
      </c>
      <c r="D30" s="91" t="s">
        <v>14</v>
      </c>
      <c r="E30" s="94"/>
      <c r="F30" s="86">
        <f>F35</f>
        <v>16182.509999999998</v>
      </c>
      <c r="G30" s="86">
        <f>G35</f>
        <v>16024.41</v>
      </c>
      <c r="H30" s="86">
        <f>H35</f>
        <v>16093.29</v>
      </c>
    </row>
    <row r="31" spans="1:8" ht="15.75" customHeight="1">
      <c r="A31" s="93"/>
      <c r="B31" s="89"/>
      <c r="C31" s="89"/>
      <c r="D31" s="91"/>
      <c r="E31" s="94"/>
      <c r="F31" s="86"/>
      <c r="G31" s="86"/>
      <c r="H31" s="86"/>
    </row>
    <row r="32" spans="1:8" ht="15.75" customHeight="1">
      <c r="A32" s="93"/>
      <c r="B32" s="89"/>
      <c r="C32" s="89"/>
      <c r="D32" s="91"/>
      <c r="E32" s="94"/>
      <c r="F32" s="86"/>
      <c r="G32" s="86"/>
      <c r="H32" s="86"/>
    </row>
    <row r="33" spans="1:8" ht="3.75" customHeight="1">
      <c r="A33" s="93"/>
      <c r="B33" s="89"/>
      <c r="C33" s="89"/>
      <c r="D33" s="91"/>
      <c r="E33" s="94"/>
      <c r="F33" s="86"/>
      <c r="G33" s="86"/>
      <c r="H33" s="86"/>
    </row>
    <row r="34" spans="1:8" ht="15.75" hidden="1" customHeight="1" thickBot="1">
      <c r="A34" s="93"/>
      <c r="B34" s="89"/>
      <c r="C34" s="89"/>
      <c r="D34" s="91"/>
      <c r="E34" s="94"/>
      <c r="F34" s="86"/>
      <c r="G34" s="86"/>
      <c r="H34" s="86"/>
    </row>
    <row r="35" spans="1:8" ht="31.5">
      <c r="A35" s="19" t="s">
        <v>15</v>
      </c>
      <c r="B35" s="14" t="s">
        <v>180</v>
      </c>
      <c r="C35" s="14" t="s">
        <v>182</v>
      </c>
      <c r="D35" s="15" t="s">
        <v>16</v>
      </c>
      <c r="E35" s="13"/>
      <c r="F35" s="16">
        <f>F36+F41+F43+F45</f>
        <v>16182.509999999998</v>
      </c>
      <c r="G35" s="16">
        <f>G36+G41+G43+G45</f>
        <v>16024.41</v>
      </c>
      <c r="H35" s="16">
        <f>H36+H41+H43+H45</f>
        <v>16093.29</v>
      </c>
    </row>
    <row r="36" spans="1:8" ht="62.25" customHeight="1">
      <c r="A36" s="92" t="s">
        <v>7</v>
      </c>
      <c r="B36" s="89" t="s">
        <v>180</v>
      </c>
      <c r="C36" s="89" t="s">
        <v>182</v>
      </c>
      <c r="D36" s="91" t="s">
        <v>17</v>
      </c>
      <c r="E36" s="91" t="s">
        <v>18</v>
      </c>
      <c r="F36" s="87">
        <f>11227.23+429.05</f>
        <v>11656.279999999999</v>
      </c>
      <c r="G36" s="87">
        <v>11339.41</v>
      </c>
      <c r="H36" s="87">
        <v>11452.69</v>
      </c>
    </row>
    <row r="37" spans="1:8" ht="15.75" customHeight="1">
      <c r="A37" s="92"/>
      <c r="B37" s="89"/>
      <c r="C37" s="89"/>
      <c r="D37" s="91"/>
      <c r="E37" s="91"/>
      <c r="F37" s="87"/>
      <c r="G37" s="87"/>
      <c r="H37" s="87"/>
    </row>
    <row r="38" spans="1:8" ht="2.25" customHeight="1">
      <c r="A38" s="92"/>
      <c r="B38" s="89"/>
      <c r="C38" s="89"/>
      <c r="D38" s="91"/>
      <c r="E38" s="91"/>
      <c r="F38" s="87"/>
      <c r="G38" s="87"/>
      <c r="H38" s="87"/>
    </row>
    <row r="39" spans="1:8" ht="15.75" hidden="1" customHeight="1" thickBot="1">
      <c r="A39" s="92"/>
      <c r="B39" s="89"/>
      <c r="C39" s="89"/>
      <c r="D39" s="91"/>
      <c r="E39" s="91"/>
      <c r="F39" s="87"/>
      <c r="G39" s="87"/>
      <c r="H39" s="87"/>
    </row>
    <row r="40" spans="1:8" ht="4.5" hidden="1" customHeight="1" thickBot="1">
      <c r="A40" s="92"/>
      <c r="B40" s="89"/>
      <c r="C40" s="89"/>
      <c r="D40" s="91"/>
      <c r="E40" s="91"/>
      <c r="F40" s="87"/>
      <c r="G40" s="87"/>
      <c r="H40" s="87"/>
    </row>
    <row r="41" spans="1:8" ht="46.5" customHeight="1">
      <c r="A41" s="92" t="s">
        <v>19</v>
      </c>
      <c r="B41" s="89" t="s">
        <v>180</v>
      </c>
      <c r="C41" s="89" t="s">
        <v>182</v>
      </c>
      <c r="D41" s="91" t="s">
        <v>17</v>
      </c>
      <c r="E41" s="91">
        <v>200</v>
      </c>
      <c r="F41" s="87">
        <v>3091.87</v>
      </c>
      <c r="G41" s="87">
        <v>3298.09</v>
      </c>
      <c r="H41" s="87">
        <v>3240.08</v>
      </c>
    </row>
    <row r="42" spans="1:8" ht="15.75" customHeight="1">
      <c r="A42" s="92"/>
      <c r="B42" s="89"/>
      <c r="C42" s="89"/>
      <c r="D42" s="91"/>
      <c r="E42" s="91"/>
      <c r="F42" s="87"/>
      <c r="G42" s="87"/>
      <c r="H42" s="87"/>
    </row>
    <row r="43" spans="1:8" ht="15" customHeight="1">
      <c r="A43" s="92" t="s">
        <v>20</v>
      </c>
      <c r="B43" s="89" t="s">
        <v>180</v>
      </c>
      <c r="C43" s="89" t="s">
        <v>182</v>
      </c>
      <c r="D43" s="91" t="s">
        <v>17</v>
      </c>
      <c r="E43" s="91">
        <v>800</v>
      </c>
      <c r="F43" s="87">
        <v>25</v>
      </c>
      <c r="G43" s="87">
        <v>25</v>
      </c>
      <c r="H43" s="87">
        <v>25</v>
      </c>
    </row>
    <row r="44" spans="1:8" ht="33.75" customHeight="1">
      <c r="A44" s="92"/>
      <c r="B44" s="89"/>
      <c r="C44" s="89"/>
      <c r="D44" s="91"/>
      <c r="E44" s="91"/>
      <c r="F44" s="87"/>
      <c r="G44" s="87"/>
      <c r="H44" s="87"/>
    </row>
    <row r="45" spans="1:8" ht="62.25" customHeight="1">
      <c r="A45" s="92" t="s">
        <v>21</v>
      </c>
      <c r="B45" s="89" t="s">
        <v>180</v>
      </c>
      <c r="C45" s="89" t="s">
        <v>182</v>
      </c>
      <c r="D45" s="93" t="s">
        <v>22</v>
      </c>
      <c r="E45" s="91">
        <v>100</v>
      </c>
      <c r="F45" s="87">
        <f>1348.42+60.94</f>
        <v>1409.3600000000001</v>
      </c>
      <c r="G45" s="87">
        <v>1361.91</v>
      </c>
      <c r="H45" s="87">
        <v>1375.52</v>
      </c>
    </row>
    <row r="46" spans="1:8" ht="15" customHeight="1">
      <c r="A46" s="92"/>
      <c r="B46" s="89"/>
      <c r="C46" s="89"/>
      <c r="D46" s="93"/>
      <c r="E46" s="91"/>
      <c r="F46" s="87"/>
      <c r="G46" s="87"/>
      <c r="H46" s="87"/>
    </row>
    <row r="47" spans="1:8" ht="15.75" customHeight="1">
      <c r="A47" s="92"/>
      <c r="B47" s="89"/>
      <c r="C47" s="89"/>
      <c r="D47" s="93"/>
      <c r="E47" s="91"/>
      <c r="F47" s="87"/>
      <c r="G47" s="87"/>
      <c r="H47" s="87"/>
    </row>
    <row r="48" spans="1:8" ht="15.75" customHeight="1">
      <c r="A48" s="92"/>
      <c r="B48" s="89"/>
      <c r="C48" s="89"/>
      <c r="D48" s="93"/>
      <c r="E48" s="91"/>
      <c r="F48" s="87"/>
      <c r="G48" s="87"/>
      <c r="H48" s="87"/>
    </row>
    <row r="49" spans="1:8" ht="1.5" customHeight="1">
      <c r="A49" s="92"/>
      <c r="B49" s="89"/>
      <c r="C49" s="89"/>
      <c r="D49" s="93"/>
      <c r="E49" s="91"/>
      <c r="F49" s="87"/>
      <c r="G49" s="87"/>
      <c r="H49" s="87"/>
    </row>
    <row r="50" spans="1:8" ht="15.75" hidden="1" customHeight="1" thickBot="1">
      <c r="A50" s="92"/>
      <c r="B50" s="89"/>
      <c r="C50" s="89"/>
      <c r="D50" s="93"/>
      <c r="E50" s="91"/>
      <c r="F50" s="87"/>
      <c r="G50" s="87"/>
      <c r="H50" s="87"/>
    </row>
    <row r="51" spans="1:8" ht="19.5" customHeight="1">
      <c r="A51" s="12" t="s">
        <v>23</v>
      </c>
      <c r="B51" s="14" t="s">
        <v>180</v>
      </c>
      <c r="C51" s="14">
        <v>11</v>
      </c>
      <c r="D51" s="20"/>
      <c r="E51" s="15"/>
      <c r="F51" s="23">
        <f t="shared" ref="F51:H54" si="1">F52</f>
        <v>50</v>
      </c>
      <c r="G51" s="23">
        <f t="shared" si="1"/>
        <v>50</v>
      </c>
      <c r="H51" s="23">
        <f t="shared" si="1"/>
        <v>50</v>
      </c>
    </row>
    <row r="52" spans="1:8" ht="73.5" customHeight="1">
      <c r="A52" s="41" t="s">
        <v>192</v>
      </c>
      <c r="B52" s="21" t="s">
        <v>180</v>
      </c>
      <c r="C52" s="21">
        <v>11</v>
      </c>
      <c r="D52" s="22" t="s">
        <v>12</v>
      </c>
      <c r="E52" s="15"/>
      <c r="F52" s="23">
        <f t="shared" si="1"/>
        <v>50</v>
      </c>
      <c r="G52" s="23">
        <f t="shared" si="1"/>
        <v>50</v>
      </c>
      <c r="H52" s="23">
        <f t="shared" si="1"/>
        <v>50</v>
      </c>
    </row>
    <row r="53" spans="1:8" ht="15.75">
      <c r="A53" s="12" t="s">
        <v>24</v>
      </c>
      <c r="B53" s="21" t="s">
        <v>180</v>
      </c>
      <c r="C53" s="21">
        <v>11</v>
      </c>
      <c r="D53" s="22" t="s">
        <v>25</v>
      </c>
      <c r="E53" s="15"/>
      <c r="F53" s="23">
        <f t="shared" si="1"/>
        <v>50</v>
      </c>
      <c r="G53" s="23">
        <f t="shared" si="1"/>
        <v>50</v>
      </c>
      <c r="H53" s="23">
        <f t="shared" si="1"/>
        <v>50</v>
      </c>
    </row>
    <row r="54" spans="1:8" ht="31.5">
      <c r="A54" s="19" t="s">
        <v>26</v>
      </c>
      <c r="B54" s="21" t="s">
        <v>180</v>
      </c>
      <c r="C54" s="21">
        <v>11</v>
      </c>
      <c r="D54" s="22" t="s">
        <v>27</v>
      </c>
      <c r="E54" s="15"/>
      <c r="F54" s="23">
        <f t="shared" si="1"/>
        <v>50</v>
      </c>
      <c r="G54" s="23">
        <f t="shared" si="1"/>
        <v>50</v>
      </c>
      <c r="H54" s="23">
        <f t="shared" si="1"/>
        <v>50</v>
      </c>
    </row>
    <row r="55" spans="1:8" ht="31.5">
      <c r="A55" s="12" t="s">
        <v>28</v>
      </c>
      <c r="B55" s="14" t="s">
        <v>180</v>
      </c>
      <c r="C55" s="14">
        <v>11</v>
      </c>
      <c r="D55" s="15" t="s">
        <v>29</v>
      </c>
      <c r="E55" s="22">
        <v>800</v>
      </c>
      <c r="F55" s="33">
        <v>50</v>
      </c>
      <c r="G55" s="33">
        <v>50</v>
      </c>
      <c r="H55" s="33">
        <v>50</v>
      </c>
    </row>
    <row r="56" spans="1:8" ht="15.75">
      <c r="A56" s="12" t="s">
        <v>30</v>
      </c>
      <c r="B56" s="14" t="s">
        <v>180</v>
      </c>
      <c r="C56" s="14">
        <v>13</v>
      </c>
      <c r="D56" s="15"/>
      <c r="E56" s="15"/>
      <c r="F56" s="16">
        <f>F57+F62+F65</f>
        <v>932.2</v>
      </c>
      <c r="G56" s="23">
        <f>G57+G62+G65</f>
        <v>932.2</v>
      </c>
      <c r="H56" s="23">
        <f>H57+H62+H65</f>
        <v>932.2</v>
      </c>
    </row>
    <row r="57" spans="1:8" ht="67.5" customHeight="1">
      <c r="A57" s="41" t="s">
        <v>192</v>
      </c>
      <c r="B57" s="14" t="s">
        <v>180</v>
      </c>
      <c r="C57" s="14">
        <v>13</v>
      </c>
      <c r="D57" s="15" t="s">
        <v>12</v>
      </c>
      <c r="E57" s="13"/>
      <c r="F57" s="16">
        <f t="shared" ref="F57:H59" si="2">F58</f>
        <v>502.2</v>
      </c>
      <c r="G57" s="16">
        <f t="shared" si="2"/>
        <v>502.2</v>
      </c>
      <c r="H57" s="16">
        <f t="shared" si="2"/>
        <v>502.2</v>
      </c>
    </row>
    <row r="58" spans="1:8" ht="49.5" customHeight="1">
      <c r="A58" s="12" t="s">
        <v>13</v>
      </c>
      <c r="B58" s="14" t="s">
        <v>180</v>
      </c>
      <c r="C58" s="14">
        <v>13</v>
      </c>
      <c r="D58" s="15" t="s">
        <v>14</v>
      </c>
      <c r="E58" s="13"/>
      <c r="F58" s="16">
        <f t="shared" si="2"/>
        <v>502.2</v>
      </c>
      <c r="G58" s="16">
        <f t="shared" si="2"/>
        <v>502.2</v>
      </c>
      <c r="H58" s="16">
        <f t="shared" si="2"/>
        <v>502.2</v>
      </c>
    </row>
    <row r="59" spans="1:8" ht="31.5">
      <c r="A59" s="19" t="s">
        <v>15</v>
      </c>
      <c r="B59" s="14" t="s">
        <v>180</v>
      </c>
      <c r="C59" s="14">
        <v>13</v>
      </c>
      <c r="D59" s="15" t="s">
        <v>16</v>
      </c>
      <c r="E59" s="13"/>
      <c r="F59" s="16">
        <f t="shared" si="2"/>
        <v>502.2</v>
      </c>
      <c r="G59" s="16">
        <f t="shared" si="2"/>
        <v>502.2</v>
      </c>
      <c r="H59" s="16">
        <f t="shared" si="2"/>
        <v>502.2</v>
      </c>
    </row>
    <row r="60" spans="1:8" ht="30.75" customHeight="1">
      <c r="A60" s="92" t="s">
        <v>31</v>
      </c>
      <c r="B60" s="89" t="s">
        <v>180</v>
      </c>
      <c r="C60" s="89">
        <v>13</v>
      </c>
      <c r="D60" s="91" t="s">
        <v>32</v>
      </c>
      <c r="E60" s="91" t="s">
        <v>33</v>
      </c>
      <c r="F60" s="88">
        <v>502.2</v>
      </c>
      <c r="G60" s="88">
        <v>502.2</v>
      </c>
      <c r="H60" s="88">
        <v>502.2</v>
      </c>
    </row>
    <row r="61" spans="1:8" ht="24" hidden="1" customHeight="1" thickBot="1">
      <c r="A61" s="92"/>
      <c r="B61" s="89"/>
      <c r="C61" s="89"/>
      <c r="D61" s="91"/>
      <c r="E61" s="91"/>
      <c r="F61" s="88"/>
      <c r="G61" s="88"/>
      <c r="H61" s="88"/>
    </row>
    <row r="62" spans="1:8" ht="37.5" customHeight="1">
      <c r="A62" s="41" t="s">
        <v>34</v>
      </c>
      <c r="B62" s="14" t="s">
        <v>180</v>
      </c>
      <c r="C62" s="14">
        <v>13</v>
      </c>
      <c r="D62" s="15" t="s">
        <v>35</v>
      </c>
      <c r="E62" s="15"/>
      <c r="F62" s="23">
        <f t="shared" ref="F62:H63" si="3">F63</f>
        <v>350</v>
      </c>
      <c r="G62" s="23">
        <f t="shared" si="3"/>
        <v>350</v>
      </c>
      <c r="H62" s="23">
        <f t="shared" si="3"/>
        <v>350</v>
      </c>
    </row>
    <row r="63" spans="1:8" ht="47.25" customHeight="1">
      <c r="A63" s="24" t="s">
        <v>36</v>
      </c>
      <c r="B63" s="14" t="s">
        <v>180</v>
      </c>
      <c r="C63" s="14">
        <v>13</v>
      </c>
      <c r="D63" s="15" t="s">
        <v>37</v>
      </c>
      <c r="E63" s="15"/>
      <c r="F63" s="23">
        <f t="shared" si="3"/>
        <v>350</v>
      </c>
      <c r="G63" s="23">
        <f t="shared" si="3"/>
        <v>350</v>
      </c>
      <c r="H63" s="23">
        <f t="shared" si="3"/>
        <v>350</v>
      </c>
    </row>
    <row r="64" spans="1:8" ht="47.25">
      <c r="A64" s="12" t="s">
        <v>38</v>
      </c>
      <c r="B64" s="14" t="s">
        <v>180</v>
      </c>
      <c r="C64" s="14">
        <v>13</v>
      </c>
      <c r="D64" s="15" t="s">
        <v>39</v>
      </c>
      <c r="E64" s="15">
        <v>200</v>
      </c>
      <c r="F64" s="23">
        <v>350</v>
      </c>
      <c r="G64" s="23">
        <v>350</v>
      </c>
      <c r="H64" s="23">
        <v>350</v>
      </c>
    </row>
    <row r="65" spans="1:8" ht="31.5">
      <c r="A65" s="12" t="s">
        <v>2</v>
      </c>
      <c r="B65" s="14" t="s">
        <v>180</v>
      </c>
      <c r="C65" s="14">
        <v>13</v>
      </c>
      <c r="D65" s="15" t="s">
        <v>40</v>
      </c>
      <c r="E65" s="15"/>
      <c r="F65" s="23">
        <f>F66</f>
        <v>80</v>
      </c>
      <c r="G65" s="23">
        <f>G66</f>
        <v>80</v>
      </c>
      <c r="H65" s="23">
        <f>H66</f>
        <v>80</v>
      </c>
    </row>
    <row r="66" spans="1:8" ht="15.75" customHeight="1">
      <c r="A66" s="90" t="s">
        <v>41</v>
      </c>
      <c r="B66" s="89" t="s">
        <v>180</v>
      </c>
      <c r="C66" s="89">
        <v>13</v>
      </c>
      <c r="D66" s="91" t="s">
        <v>40</v>
      </c>
      <c r="E66" s="91"/>
      <c r="F66" s="87">
        <f>F70</f>
        <v>80</v>
      </c>
      <c r="G66" s="87">
        <f>G70</f>
        <v>80</v>
      </c>
      <c r="H66" s="87">
        <f>H70</f>
        <v>80</v>
      </c>
    </row>
    <row r="67" spans="1:8" ht="14.25" customHeight="1">
      <c r="A67" s="90"/>
      <c r="B67" s="89"/>
      <c r="C67" s="89"/>
      <c r="D67" s="91"/>
      <c r="E67" s="91"/>
      <c r="F67" s="87"/>
      <c r="G67" s="87"/>
      <c r="H67" s="87"/>
    </row>
    <row r="68" spans="1:8" ht="12.75" hidden="1" customHeight="1" thickBot="1">
      <c r="A68" s="90"/>
      <c r="B68" s="89"/>
      <c r="C68" s="89"/>
      <c r="D68" s="91"/>
      <c r="E68" s="91"/>
      <c r="F68" s="87"/>
      <c r="G68" s="87"/>
      <c r="H68" s="87"/>
    </row>
    <row r="69" spans="1:8" ht="3" hidden="1" customHeight="1" thickBot="1">
      <c r="A69" s="90"/>
      <c r="B69" s="89"/>
      <c r="C69" s="89"/>
      <c r="D69" s="91"/>
      <c r="E69" s="91"/>
      <c r="F69" s="87"/>
      <c r="G69" s="87"/>
      <c r="H69" s="87"/>
    </row>
    <row r="70" spans="1:8" ht="15" customHeight="1">
      <c r="A70" s="90" t="s">
        <v>42</v>
      </c>
      <c r="B70" s="89" t="s">
        <v>180</v>
      </c>
      <c r="C70" s="89">
        <v>13</v>
      </c>
      <c r="D70" s="91" t="s">
        <v>43</v>
      </c>
      <c r="E70" s="91"/>
      <c r="F70" s="87">
        <f>F72</f>
        <v>80</v>
      </c>
      <c r="G70" s="87">
        <f>G72</f>
        <v>80</v>
      </c>
      <c r="H70" s="87">
        <f>H72</f>
        <v>80</v>
      </c>
    </row>
    <row r="71" spans="1:8" ht="14.25" customHeight="1">
      <c r="A71" s="90"/>
      <c r="B71" s="89"/>
      <c r="C71" s="89"/>
      <c r="D71" s="91"/>
      <c r="E71" s="91"/>
      <c r="F71" s="87"/>
      <c r="G71" s="87"/>
      <c r="H71" s="87"/>
    </row>
    <row r="72" spans="1:8" ht="15" customHeight="1">
      <c r="A72" s="90" t="s">
        <v>44</v>
      </c>
      <c r="B72" s="89" t="s">
        <v>180</v>
      </c>
      <c r="C72" s="89">
        <v>13</v>
      </c>
      <c r="D72" s="91" t="s">
        <v>45</v>
      </c>
      <c r="E72" s="91">
        <v>500</v>
      </c>
      <c r="F72" s="87">
        <v>80</v>
      </c>
      <c r="G72" s="87">
        <v>80</v>
      </c>
      <c r="H72" s="87">
        <v>80</v>
      </c>
    </row>
    <row r="73" spans="1:8" ht="15.75" customHeight="1">
      <c r="A73" s="90"/>
      <c r="B73" s="89"/>
      <c r="C73" s="89"/>
      <c r="D73" s="91"/>
      <c r="E73" s="91"/>
      <c r="F73" s="87"/>
      <c r="G73" s="87"/>
      <c r="H73" s="87"/>
    </row>
    <row r="74" spans="1:8" ht="31.5">
      <c r="A74" s="25" t="s">
        <v>46</v>
      </c>
      <c r="B74" s="14" t="s">
        <v>181</v>
      </c>
      <c r="C74" s="26"/>
      <c r="D74" s="13"/>
      <c r="E74" s="13"/>
      <c r="F74" s="23">
        <f t="shared" ref="F74:H77" si="4">F75</f>
        <v>100</v>
      </c>
      <c r="G74" s="23">
        <f t="shared" si="4"/>
        <v>100</v>
      </c>
      <c r="H74" s="23">
        <f t="shared" si="4"/>
        <v>100</v>
      </c>
    </row>
    <row r="75" spans="1:8" ht="31.5">
      <c r="A75" s="12" t="s">
        <v>47</v>
      </c>
      <c r="B75" s="14" t="s">
        <v>181</v>
      </c>
      <c r="C75" s="60" t="s">
        <v>212</v>
      </c>
      <c r="D75" s="15"/>
      <c r="E75" s="15"/>
      <c r="F75" s="23">
        <f t="shared" si="4"/>
        <v>100</v>
      </c>
      <c r="G75" s="23">
        <f t="shared" si="4"/>
        <v>100</v>
      </c>
      <c r="H75" s="23">
        <f t="shared" si="4"/>
        <v>100</v>
      </c>
    </row>
    <row r="76" spans="1:8" ht="78.75">
      <c r="A76" s="41" t="s">
        <v>194</v>
      </c>
      <c r="B76" s="14" t="s">
        <v>181</v>
      </c>
      <c r="C76" s="60" t="s">
        <v>212</v>
      </c>
      <c r="D76" s="15" t="s">
        <v>166</v>
      </c>
      <c r="E76" s="15"/>
      <c r="F76" s="23">
        <f t="shared" si="4"/>
        <v>100</v>
      </c>
      <c r="G76" s="23">
        <f t="shared" si="4"/>
        <v>100</v>
      </c>
      <c r="H76" s="23">
        <f t="shared" si="4"/>
        <v>100</v>
      </c>
    </row>
    <row r="77" spans="1:8" ht="49.5" customHeight="1">
      <c r="A77" s="19" t="s">
        <v>169</v>
      </c>
      <c r="B77" s="14" t="s">
        <v>181</v>
      </c>
      <c r="C77" s="60" t="s">
        <v>212</v>
      </c>
      <c r="D77" s="15" t="s">
        <v>167</v>
      </c>
      <c r="E77" s="15"/>
      <c r="F77" s="23">
        <f t="shared" si="4"/>
        <v>100</v>
      </c>
      <c r="G77" s="23">
        <f t="shared" si="4"/>
        <v>100</v>
      </c>
      <c r="H77" s="23">
        <f t="shared" si="4"/>
        <v>100</v>
      </c>
    </row>
    <row r="78" spans="1:8" ht="47.25">
      <c r="A78" s="12" t="s">
        <v>50</v>
      </c>
      <c r="B78" s="14" t="s">
        <v>181</v>
      </c>
      <c r="C78" s="60" t="s">
        <v>212</v>
      </c>
      <c r="D78" s="15" t="s">
        <v>168</v>
      </c>
      <c r="E78" s="15">
        <v>200</v>
      </c>
      <c r="F78" s="23">
        <v>100</v>
      </c>
      <c r="G78" s="23">
        <v>100</v>
      </c>
      <c r="H78" s="23">
        <v>100</v>
      </c>
    </row>
    <row r="79" spans="1:8" ht="15.75">
      <c r="A79" s="12" t="s">
        <v>51</v>
      </c>
      <c r="B79" s="14" t="s">
        <v>182</v>
      </c>
      <c r="C79" s="14"/>
      <c r="D79" s="15"/>
      <c r="E79" s="15"/>
      <c r="F79" s="16">
        <f>F80+F85+F94</f>
        <v>36856.509999999995</v>
      </c>
      <c r="G79" s="16">
        <f>G80+G85+G94</f>
        <v>39216.409999999996</v>
      </c>
      <c r="H79" s="16">
        <f>H80+H85+H94</f>
        <v>41289.079999999994</v>
      </c>
    </row>
    <row r="80" spans="1:8" ht="15.75">
      <c r="A80" s="12" t="s">
        <v>52</v>
      </c>
      <c r="B80" s="14" t="s">
        <v>182</v>
      </c>
      <c r="C80" s="14" t="s">
        <v>184</v>
      </c>
      <c r="D80" s="15"/>
      <c r="E80" s="15"/>
      <c r="F80" s="23">
        <f>F81</f>
        <v>2450</v>
      </c>
      <c r="G80" s="23">
        <f t="shared" ref="F80:H82" si="5">G81</f>
        <v>1150</v>
      </c>
      <c r="H80" s="23">
        <f t="shared" si="5"/>
        <v>1150</v>
      </c>
    </row>
    <row r="81" spans="1:8" ht="78.75">
      <c r="A81" s="27" t="s">
        <v>195</v>
      </c>
      <c r="B81" s="14" t="s">
        <v>182</v>
      </c>
      <c r="C81" s="14" t="s">
        <v>184</v>
      </c>
      <c r="D81" s="28" t="s">
        <v>53</v>
      </c>
      <c r="E81" s="15"/>
      <c r="F81" s="23">
        <f t="shared" si="5"/>
        <v>2450</v>
      </c>
      <c r="G81" s="23">
        <f t="shared" si="5"/>
        <v>1150</v>
      </c>
      <c r="H81" s="23">
        <f t="shared" si="5"/>
        <v>1150</v>
      </c>
    </row>
    <row r="82" spans="1:8" ht="31.5">
      <c r="A82" s="29" t="s">
        <v>54</v>
      </c>
      <c r="B82" s="14" t="s">
        <v>182</v>
      </c>
      <c r="C82" s="14" t="s">
        <v>184</v>
      </c>
      <c r="D82" s="28" t="s">
        <v>55</v>
      </c>
      <c r="E82" s="15"/>
      <c r="F82" s="23">
        <f t="shared" si="5"/>
        <v>2450</v>
      </c>
      <c r="G82" s="23">
        <f t="shared" si="5"/>
        <v>1150</v>
      </c>
      <c r="H82" s="23">
        <f t="shared" si="5"/>
        <v>1150</v>
      </c>
    </row>
    <row r="83" spans="1:8" ht="52.5" customHeight="1">
      <c r="A83" s="19" t="s">
        <v>56</v>
      </c>
      <c r="B83" s="14" t="s">
        <v>182</v>
      </c>
      <c r="C83" s="14" t="s">
        <v>184</v>
      </c>
      <c r="D83" s="28" t="s">
        <v>57</v>
      </c>
      <c r="E83" s="15"/>
      <c r="F83" s="23">
        <f>F84</f>
        <v>2450</v>
      </c>
      <c r="G83" s="23">
        <f>G84</f>
        <v>1150</v>
      </c>
      <c r="H83" s="23">
        <f>H84</f>
        <v>1150</v>
      </c>
    </row>
    <row r="84" spans="1:8" s="9" customFormat="1" ht="62.25" customHeight="1">
      <c r="A84" s="52" t="s">
        <v>204</v>
      </c>
      <c r="B84" s="14" t="s">
        <v>182</v>
      </c>
      <c r="C84" s="14" t="s">
        <v>184</v>
      </c>
      <c r="D84" s="28" t="s">
        <v>58</v>
      </c>
      <c r="E84" s="15">
        <v>200</v>
      </c>
      <c r="F84" s="23">
        <f>50+2400</f>
        <v>2450</v>
      </c>
      <c r="G84" s="23">
        <v>1150</v>
      </c>
      <c r="H84" s="23">
        <v>1150</v>
      </c>
    </row>
    <row r="85" spans="1:8" ht="15.75">
      <c r="A85" s="27" t="s">
        <v>59</v>
      </c>
      <c r="B85" s="14" t="s">
        <v>182</v>
      </c>
      <c r="C85" s="14" t="s">
        <v>183</v>
      </c>
      <c r="D85" s="28"/>
      <c r="E85" s="15"/>
      <c r="F85" s="23">
        <f t="shared" ref="F85:H86" si="6">F86</f>
        <v>32048.6</v>
      </c>
      <c r="G85" s="23">
        <f t="shared" si="6"/>
        <v>34568.21</v>
      </c>
      <c r="H85" s="16">
        <f t="shared" si="6"/>
        <v>36040.879999999997</v>
      </c>
    </row>
    <row r="86" spans="1:8" ht="78.75">
      <c r="A86" s="41" t="s">
        <v>195</v>
      </c>
      <c r="B86" s="14" t="s">
        <v>182</v>
      </c>
      <c r="C86" s="14" t="s">
        <v>183</v>
      </c>
      <c r="D86" s="28" t="s">
        <v>53</v>
      </c>
      <c r="E86" s="15"/>
      <c r="F86" s="23">
        <f t="shared" si="6"/>
        <v>32048.6</v>
      </c>
      <c r="G86" s="23">
        <f t="shared" si="6"/>
        <v>34568.21</v>
      </c>
      <c r="H86" s="23">
        <f t="shared" si="6"/>
        <v>36040.879999999997</v>
      </c>
    </row>
    <row r="87" spans="1:8" ht="31.5">
      <c r="A87" s="12" t="s">
        <v>60</v>
      </c>
      <c r="B87" s="14" t="s">
        <v>182</v>
      </c>
      <c r="C87" s="14" t="s">
        <v>183</v>
      </c>
      <c r="D87" s="28" t="s">
        <v>61</v>
      </c>
      <c r="E87" s="15"/>
      <c r="F87" s="23">
        <f>F88+F91</f>
        <v>32048.6</v>
      </c>
      <c r="G87" s="23">
        <f>G88+G91</f>
        <v>34568.21</v>
      </c>
      <c r="H87" s="23">
        <f>H88+H91</f>
        <v>36040.879999999997</v>
      </c>
    </row>
    <row r="88" spans="1:8" ht="31.5">
      <c r="A88" s="19" t="s">
        <v>62</v>
      </c>
      <c r="B88" s="14" t="s">
        <v>182</v>
      </c>
      <c r="C88" s="14" t="s">
        <v>183</v>
      </c>
      <c r="D88" s="28" t="s">
        <v>63</v>
      </c>
      <c r="E88" s="15"/>
      <c r="F88" s="23">
        <f>F89+F90</f>
        <v>30248.6</v>
      </c>
      <c r="G88" s="23">
        <f>G89+G90</f>
        <v>31644.2</v>
      </c>
      <c r="H88" s="23">
        <f>H89+H90</f>
        <v>32493.85</v>
      </c>
    </row>
    <row r="89" spans="1:8" ht="40.5" customHeight="1">
      <c r="A89" s="47" t="s">
        <v>205</v>
      </c>
      <c r="B89" s="14" t="s">
        <v>182</v>
      </c>
      <c r="C89" s="14" t="s">
        <v>183</v>
      </c>
      <c r="D89" s="28" t="s">
        <v>65</v>
      </c>
      <c r="E89" s="15">
        <v>200</v>
      </c>
      <c r="F89" s="23">
        <f>7420+1719</f>
        <v>9139</v>
      </c>
      <c r="G89" s="46">
        <v>9600</v>
      </c>
      <c r="H89" s="46">
        <v>10449.65</v>
      </c>
    </row>
    <row r="90" spans="1:8" s="4" customFormat="1" ht="47.25">
      <c r="A90" s="29" t="s">
        <v>64</v>
      </c>
      <c r="B90" s="14" t="s">
        <v>182</v>
      </c>
      <c r="C90" s="14" t="s">
        <v>183</v>
      </c>
      <c r="D90" s="28" t="s">
        <v>160</v>
      </c>
      <c r="E90" s="15">
        <v>200</v>
      </c>
      <c r="F90" s="23">
        <v>21109.599999999999</v>
      </c>
      <c r="G90" s="23">
        <v>22044.2</v>
      </c>
      <c r="H90" s="23">
        <v>22044.2</v>
      </c>
    </row>
    <row r="91" spans="1:8" ht="31.5">
      <c r="A91" s="19" t="s">
        <v>66</v>
      </c>
      <c r="B91" s="14" t="s">
        <v>182</v>
      </c>
      <c r="C91" s="14" t="s">
        <v>183</v>
      </c>
      <c r="D91" s="28" t="s">
        <v>67</v>
      </c>
      <c r="E91" s="13"/>
      <c r="F91" s="23">
        <f>F92+F93</f>
        <v>1800</v>
      </c>
      <c r="G91" s="23">
        <f>G92+G93</f>
        <v>2924.01</v>
      </c>
      <c r="H91" s="23">
        <f>H92+H93</f>
        <v>3547.03</v>
      </c>
    </row>
    <row r="92" spans="1:8" ht="47.25">
      <c r="A92" s="29" t="s">
        <v>68</v>
      </c>
      <c r="B92" s="14" t="s">
        <v>182</v>
      </c>
      <c r="C92" s="14" t="s">
        <v>183</v>
      </c>
      <c r="D92" s="28" t="s">
        <v>69</v>
      </c>
      <c r="E92" s="15" t="s">
        <v>33</v>
      </c>
      <c r="F92" s="23">
        <v>1800</v>
      </c>
      <c r="G92" s="46">
        <v>2924.01</v>
      </c>
      <c r="H92" s="46">
        <v>3547.03</v>
      </c>
    </row>
    <row r="93" spans="1:8" ht="47.25" hidden="1">
      <c r="A93" s="29" t="s">
        <v>70</v>
      </c>
      <c r="B93" s="14" t="s">
        <v>182</v>
      </c>
      <c r="C93" s="14" t="s">
        <v>183</v>
      </c>
      <c r="D93" s="28" t="s">
        <v>71</v>
      </c>
      <c r="E93" s="15">
        <v>200</v>
      </c>
      <c r="F93" s="23">
        <v>0</v>
      </c>
      <c r="G93" s="23">
        <v>0</v>
      </c>
      <c r="H93" s="23">
        <v>0</v>
      </c>
    </row>
    <row r="94" spans="1:8" ht="15.75">
      <c r="A94" s="12" t="s">
        <v>72</v>
      </c>
      <c r="B94" s="14" t="s">
        <v>182</v>
      </c>
      <c r="C94" s="14">
        <v>12</v>
      </c>
      <c r="D94" s="15"/>
      <c r="E94" s="15"/>
      <c r="F94" s="65">
        <f>F95+F99+F103</f>
        <v>2357.91</v>
      </c>
      <c r="G94" s="65">
        <f>G95+G99+G103</f>
        <v>3498.2</v>
      </c>
      <c r="H94" s="65">
        <f>H95+H99+H103</f>
        <v>4098.2</v>
      </c>
    </row>
    <row r="95" spans="1:8" ht="63">
      <c r="A95" s="40" t="s">
        <v>192</v>
      </c>
      <c r="B95" s="14" t="s">
        <v>182</v>
      </c>
      <c r="C95" s="14">
        <v>12</v>
      </c>
      <c r="D95" s="28" t="s">
        <v>12</v>
      </c>
      <c r="E95" s="15"/>
      <c r="F95" s="23">
        <f t="shared" ref="F95:H96" si="7">F96</f>
        <v>1459.71</v>
      </c>
      <c r="G95" s="23">
        <f t="shared" si="7"/>
        <v>1750</v>
      </c>
      <c r="H95" s="23">
        <f t="shared" si="7"/>
        <v>1950</v>
      </c>
    </row>
    <row r="96" spans="1:8" ht="51" customHeight="1">
      <c r="A96" s="29" t="s">
        <v>13</v>
      </c>
      <c r="B96" s="14" t="s">
        <v>182</v>
      </c>
      <c r="C96" s="14">
        <v>12</v>
      </c>
      <c r="D96" s="28" t="s">
        <v>73</v>
      </c>
      <c r="E96" s="15"/>
      <c r="F96" s="23">
        <f t="shared" si="7"/>
        <v>1459.71</v>
      </c>
      <c r="G96" s="23">
        <f t="shared" si="7"/>
        <v>1750</v>
      </c>
      <c r="H96" s="23">
        <f t="shared" si="7"/>
        <v>1950</v>
      </c>
    </row>
    <row r="97" spans="1:8" ht="31.5">
      <c r="A97" s="19" t="s">
        <v>74</v>
      </c>
      <c r="B97" s="14" t="s">
        <v>182</v>
      </c>
      <c r="C97" s="14">
        <v>12</v>
      </c>
      <c r="D97" s="28" t="s">
        <v>75</v>
      </c>
      <c r="E97" s="15"/>
      <c r="F97" s="23">
        <f>F98</f>
        <v>1459.71</v>
      </c>
      <c r="G97" s="23">
        <f>G98</f>
        <v>1750</v>
      </c>
      <c r="H97" s="23">
        <f>H98</f>
        <v>1950</v>
      </c>
    </row>
    <row r="98" spans="1:8" ht="47.25">
      <c r="A98" s="29" t="s">
        <v>76</v>
      </c>
      <c r="B98" s="14" t="s">
        <v>182</v>
      </c>
      <c r="C98" s="14">
        <v>12</v>
      </c>
      <c r="D98" s="28" t="s">
        <v>77</v>
      </c>
      <c r="E98" s="15" t="s">
        <v>78</v>
      </c>
      <c r="F98" s="23">
        <v>1459.71</v>
      </c>
      <c r="G98" s="23">
        <v>1750</v>
      </c>
      <c r="H98" s="23">
        <v>1950</v>
      </c>
    </row>
    <row r="99" spans="1:8" ht="63">
      <c r="A99" s="41" t="s">
        <v>192</v>
      </c>
      <c r="B99" s="14" t="s">
        <v>182</v>
      </c>
      <c r="C99" s="14">
        <v>12</v>
      </c>
      <c r="D99" s="15" t="s">
        <v>12</v>
      </c>
      <c r="E99" s="15"/>
      <c r="F99" s="23">
        <f t="shared" ref="F99:H101" si="8">F100</f>
        <v>881</v>
      </c>
      <c r="G99" s="23">
        <f t="shared" si="8"/>
        <v>1731</v>
      </c>
      <c r="H99" s="23">
        <f t="shared" si="8"/>
        <v>2131</v>
      </c>
    </row>
    <row r="100" spans="1:8" ht="31.5">
      <c r="A100" s="12" t="s">
        <v>34</v>
      </c>
      <c r="B100" s="14" t="s">
        <v>182</v>
      </c>
      <c r="C100" s="14">
        <v>12</v>
      </c>
      <c r="D100" s="15" t="s">
        <v>35</v>
      </c>
      <c r="E100" s="15"/>
      <c r="F100" s="23">
        <f t="shared" si="8"/>
        <v>881</v>
      </c>
      <c r="G100" s="23">
        <f t="shared" si="8"/>
        <v>1731</v>
      </c>
      <c r="H100" s="23">
        <f t="shared" si="8"/>
        <v>2131</v>
      </c>
    </row>
    <row r="101" spans="1:8" ht="33.75" customHeight="1">
      <c r="A101" s="24" t="s">
        <v>36</v>
      </c>
      <c r="B101" s="14" t="s">
        <v>182</v>
      </c>
      <c r="C101" s="14">
        <v>12</v>
      </c>
      <c r="D101" s="15" t="s">
        <v>37</v>
      </c>
      <c r="E101" s="15"/>
      <c r="F101" s="23">
        <f t="shared" si="8"/>
        <v>881</v>
      </c>
      <c r="G101" s="23">
        <f t="shared" si="8"/>
        <v>1731</v>
      </c>
      <c r="H101" s="23">
        <f t="shared" si="8"/>
        <v>2131</v>
      </c>
    </row>
    <row r="102" spans="1:8" ht="47.25">
      <c r="A102" s="12" t="s">
        <v>38</v>
      </c>
      <c r="B102" s="14" t="s">
        <v>182</v>
      </c>
      <c r="C102" s="14">
        <v>12</v>
      </c>
      <c r="D102" s="15" t="s">
        <v>39</v>
      </c>
      <c r="E102" s="15">
        <v>200</v>
      </c>
      <c r="F102" s="23">
        <v>881</v>
      </c>
      <c r="G102" s="23">
        <v>1731</v>
      </c>
      <c r="H102" s="23">
        <v>2131</v>
      </c>
    </row>
    <row r="103" spans="1:8" ht="78.75">
      <c r="A103" s="40" t="s">
        <v>193</v>
      </c>
      <c r="B103" s="14" t="s">
        <v>182</v>
      </c>
      <c r="C103" s="14">
        <v>12</v>
      </c>
      <c r="D103" s="15" t="s">
        <v>80</v>
      </c>
      <c r="E103" s="15"/>
      <c r="F103" s="23">
        <f t="shared" ref="F103:H105" si="9">F104</f>
        <v>17.2</v>
      </c>
      <c r="G103" s="23">
        <f t="shared" si="9"/>
        <v>17.2</v>
      </c>
      <c r="H103" s="23">
        <f t="shared" si="9"/>
        <v>17.2</v>
      </c>
    </row>
    <row r="104" spans="1:8" ht="31.5">
      <c r="A104" s="29" t="s">
        <v>81</v>
      </c>
      <c r="B104" s="14" t="s">
        <v>182</v>
      </c>
      <c r="C104" s="14">
        <v>12</v>
      </c>
      <c r="D104" s="15" t="s">
        <v>82</v>
      </c>
      <c r="E104" s="15"/>
      <c r="F104" s="23">
        <f t="shared" si="9"/>
        <v>17.2</v>
      </c>
      <c r="G104" s="23">
        <f t="shared" si="9"/>
        <v>17.2</v>
      </c>
      <c r="H104" s="23">
        <f t="shared" si="9"/>
        <v>17.2</v>
      </c>
    </row>
    <row r="105" spans="1:8" ht="31.5">
      <c r="A105" s="19" t="s">
        <v>83</v>
      </c>
      <c r="B105" s="14" t="s">
        <v>182</v>
      </c>
      <c r="C105" s="14">
        <v>12</v>
      </c>
      <c r="D105" s="15" t="s">
        <v>84</v>
      </c>
      <c r="E105" s="15"/>
      <c r="F105" s="23">
        <f t="shared" si="9"/>
        <v>17.2</v>
      </c>
      <c r="G105" s="23">
        <f t="shared" si="9"/>
        <v>17.2</v>
      </c>
      <c r="H105" s="23">
        <f t="shared" si="9"/>
        <v>17.2</v>
      </c>
    </row>
    <row r="106" spans="1:8" ht="31.5">
      <c r="A106" s="42" t="s">
        <v>199</v>
      </c>
      <c r="B106" s="14" t="s">
        <v>182</v>
      </c>
      <c r="C106" s="14">
        <v>12</v>
      </c>
      <c r="D106" s="15" t="s">
        <v>85</v>
      </c>
      <c r="E106" s="15">
        <v>500</v>
      </c>
      <c r="F106" s="23">
        <v>17.2</v>
      </c>
      <c r="G106" s="23">
        <v>17.2</v>
      </c>
      <c r="H106" s="23">
        <v>17.2</v>
      </c>
    </row>
    <row r="107" spans="1:8" ht="15.75">
      <c r="A107" s="27" t="s">
        <v>86</v>
      </c>
      <c r="B107" s="14" t="s">
        <v>185</v>
      </c>
      <c r="C107" s="14"/>
      <c r="D107" s="28"/>
      <c r="E107" s="15"/>
      <c r="F107" s="16">
        <f>F108+F116+F125+F156</f>
        <v>20508.754889999997</v>
      </c>
      <c r="G107" s="16">
        <f>G108+G116+G125+G156</f>
        <v>33413.81</v>
      </c>
      <c r="H107" s="16">
        <f>H108+H116+H125+H156</f>
        <v>153604.40000000002</v>
      </c>
    </row>
    <row r="108" spans="1:8" ht="15.75">
      <c r="A108" s="12" t="s">
        <v>87</v>
      </c>
      <c r="B108" s="14" t="s">
        <v>185</v>
      </c>
      <c r="C108" s="14" t="s">
        <v>180</v>
      </c>
      <c r="D108" s="28"/>
      <c r="E108" s="15"/>
      <c r="F108" s="23">
        <f t="shared" ref="F108:H108" si="10">F109</f>
        <v>382.14</v>
      </c>
      <c r="G108" s="23">
        <f t="shared" si="10"/>
        <v>382.13</v>
      </c>
      <c r="H108" s="23">
        <f t="shared" si="10"/>
        <v>121295.73000000001</v>
      </c>
    </row>
    <row r="109" spans="1:8" ht="78.75">
      <c r="A109" s="41" t="s">
        <v>193</v>
      </c>
      <c r="B109" s="14" t="s">
        <v>185</v>
      </c>
      <c r="C109" s="14" t="s">
        <v>180</v>
      </c>
      <c r="D109" s="28" t="s">
        <v>80</v>
      </c>
      <c r="E109" s="15"/>
      <c r="F109" s="23">
        <f>F110</f>
        <v>382.14</v>
      </c>
      <c r="G109" s="34">
        <f>G110</f>
        <v>382.13</v>
      </c>
      <c r="H109" s="34">
        <f>H110</f>
        <v>121295.73000000001</v>
      </c>
    </row>
    <row r="110" spans="1:8" ht="47.25">
      <c r="A110" s="29" t="s">
        <v>88</v>
      </c>
      <c r="B110" s="14" t="s">
        <v>185</v>
      </c>
      <c r="C110" s="14" t="s">
        <v>180</v>
      </c>
      <c r="D110" s="28" t="s">
        <v>89</v>
      </c>
      <c r="E110" s="15"/>
      <c r="F110" s="23">
        <f>F111+F113</f>
        <v>382.14</v>
      </c>
      <c r="G110" s="23">
        <f>G111+G113</f>
        <v>382.13</v>
      </c>
      <c r="H110" s="23">
        <f>H111+H113</f>
        <v>121295.73000000001</v>
      </c>
    </row>
    <row r="111" spans="1:8" ht="31.5">
      <c r="A111" s="19" t="s">
        <v>90</v>
      </c>
      <c r="B111" s="53" t="s">
        <v>185</v>
      </c>
      <c r="C111" s="53" t="s">
        <v>180</v>
      </c>
      <c r="D111" s="54" t="s">
        <v>91</v>
      </c>
      <c r="E111" s="55"/>
      <c r="F111" s="56">
        <f>F112</f>
        <v>142.13999999999999</v>
      </c>
      <c r="G111" s="56">
        <f>G112</f>
        <v>142.13</v>
      </c>
      <c r="H111" s="56">
        <f>H112</f>
        <v>142.13</v>
      </c>
    </row>
    <row r="112" spans="1:8" ht="63">
      <c r="A112" s="29" t="s">
        <v>92</v>
      </c>
      <c r="B112" s="14" t="s">
        <v>185</v>
      </c>
      <c r="C112" s="14" t="s">
        <v>180</v>
      </c>
      <c r="D112" s="28" t="s">
        <v>93</v>
      </c>
      <c r="E112" s="15">
        <v>200</v>
      </c>
      <c r="F112" s="23">
        <v>142.13999999999999</v>
      </c>
      <c r="G112" s="23">
        <v>142.13</v>
      </c>
      <c r="H112" s="23">
        <v>142.13</v>
      </c>
    </row>
    <row r="113" spans="1:20" ht="31.5">
      <c r="A113" s="19" t="s">
        <v>94</v>
      </c>
      <c r="B113" s="53" t="s">
        <v>185</v>
      </c>
      <c r="C113" s="53" t="s">
        <v>180</v>
      </c>
      <c r="D113" s="54" t="s">
        <v>95</v>
      </c>
      <c r="E113" s="55"/>
      <c r="F113" s="56">
        <f>F115+F114</f>
        <v>240</v>
      </c>
      <c r="G113" s="56">
        <f t="shared" ref="G113:H113" si="11">G115+G114</f>
        <v>240</v>
      </c>
      <c r="H113" s="56">
        <f t="shared" si="11"/>
        <v>121153.60000000001</v>
      </c>
    </row>
    <row r="114" spans="1:20" s="9" customFormat="1" ht="31.5">
      <c r="A114" s="63" t="s">
        <v>202</v>
      </c>
      <c r="B114" s="61" t="s">
        <v>185</v>
      </c>
      <c r="C114" s="61" t="s">
        <v>180</v>
      </c>
      <c r="D114" s="28" t="s">
        <v>217</v>
      </c>
      <c r="E114" s="62">
        <v>200</v>
      </c>
      <c r="F114" s="65">
        <v>0</v>
      </c>
      <c r="G114" s="65">
        <v>0</v>
      </c>
      <c r="H114" s="65">
        <v>120913.60000000001</v>
      </c>
    </row>
    <row r="115" spans="1:20" ht="63">
      <c r="A115" s="29" t="s">
        <v>96</v>
      </c>
      <c r="B115" s="14" t="s">
        <v>185</v>
      </c>
      <c r="C115" s="14" t="s">
        <v>180</v>
      </c>
      <c r="D115" s="28" t="s">
        <v>97</v>
      </c>
      <c r="E115" s="15">
        <v>200</v>
      </c>
      <c r="F115" s="23">
        <v>240</v>
      </c>
      <c r="G115" s="23">
        <v>240</v>
      </c>
      <c r="H115" s="23">
        <v>240</v>
      </c>
    </row>
    <row r="116" spans="1:20" ht="15.75">
      <c r="A116" s="12" t="s">
        <v>98</v>
      </c>
      <c r="B116" s="14" t="s">
        <v>185</v>
      </c>
      <c r="C116" s="14" t="s">
        <v>186</v>
      </c>
      <c r="D116" s="22"/>
      <c r="E116" s="15"/>
      <c r="F116" s="23">
        <f>F117</f>
        <v>144.84489000000002</v>
      </c>
      <c r="G116" s="23">
        <f>G117</f>
        <v>0</v>
      </c>
      <c r="H116" s="23">
        <f>H117</f>
        <v>0</v>
      </c>
    </row>
    <row r="117" spans="1:20" ht="63.75" customHeight="1">
      <c r="A117" s="43" t="s">
        <v>200</v>
      </c>
      <c r="B117" s="14" t="s">
        <v>185</v>
      </c>
      <c r="C117" s="14" t="s">
        <v>186</v>
      </c>
      <c r="D117" s="22" t="s">
        <v>49</v>
      </c>
      <c r="E117" s="15"/>
      <c r="F117" s="23">
        <f>F118</f>
        <v>144.84489000000002</v>
      </c>
      <c r="G117" s="45">
        <f t="shared" ref="G117:H117" si="12">G118</f>
        <v>0</v>
      </c>
      <c r="H117" s="45">
        <f t="shared" si="12"/>
        <v>0</v>
      </c>
    </row>
    <row r="118" spans="1:20" ht="50.25" customHeight="1">
      <c r="A118" s="29" t="s">
        <v>99</v>
      </c>
      <c r="B118" s="14" t="s">
        <v>185</v>
      </c>
      <c r="C118" s="14" t="s">
        <v>186</v>
      </c>
      <c r="D118" s="22" t="s">
        <v>100</v>
      </c>
      <c r="E118" s="15"/>
      <c r="F118" s="23">
        <f>F119+F121+F123</f>
        <v>144.84489000000002</v>
      </c>
      <c r="G118" s="74">
        <f t="shared" ref="G118:H118" si="13">G119+G121</f>
        <v>0</v>
      </c>
      <c r="H118" s="74">
        <f t="shared" si="13"/>
        <v>0</v>
      </c>
    </row>
    <row r="119" spans="1:20" ht="31.5">
      <c r="A119" s="19" t="s">
        <v>101</v>
      </c>
      <c r="B119" s="14" t="s">
        <v>185</v>
      </c>
      <c r="C119" s="14" t="s">
        <v>186</v>
      </c>
      <c r="D119" s="22" t="s">
        <v>102</v>
      </c>
      <c r="E119" s="15"/>
      <c r="F119" s="23">
        <f>F120</f>
        <v>0.5</v>
      </c>
      <c r="G119" s="45">
        <f t="shared" ref="G119:H119" si="14">G120</f>
        <v>0</v>
      </c>
      <c r="H119" s="45">
        <f t="shared" si="14"/>
        <v>0</v>
      </c>
    </row>
    <row r="120" spans="1:20" s="9" customFormat="1" ht="63">
      <c r="A120" s="63" t="s">
        <v>218</v>
      </c>
      <c r="B120" s="14" t="s">
        <v>185</v>
      </c>
      <c r="C120" s="14" t="s">
        <v>186</v>
      </c>
      <c r="D120" s="22" t="s">
        <v>103</v>
      </c>
      <c r="E120" s="15">
        <v>500</v>
      </c>
      <c r="F120" s="23">
        <v>0.5</v>
      </c>
      <c r="G120" s="23">
        <v>0</v>
      </c>
      <c r="H120" s="23">
        <v>0</v>
      </c>
    </row>
    <row r="121" spans="1:20" s="9" customFormat="1" ht="47.25">
      <c r="A121" s="77" t="s">
        <v>225</v>
      </c>
      <c r="B121" s="72" t="s">
        <v>185</v>
      </c>
      <c r="C121" s="72" t="s">
        <v>186</v>
      </c>
      <c r="D121" s="79" t="s">
        <v>227</v>
      </c>
      <c r="E121" s="73"/>
      <c r="F121" s="74">
        <f>F122</f>
        <v>94.344890000000007</v>
      </c>
      <c r="G121" s="74">
        <f t="shared" ref="G121:H121" si="15">G122</f>
        <v>0</v>
      </c>
      <c r="H121" s="74">
        <f t="shared" si="15"/>
        <v>0</v>
      </c>
    </row>
    <row r="122" spans="1:20" s="9" customFormat="1" ht="78.75">
      <c r="A122" s="78" t="s">
        <v>226</v>
      </c>
      <c r="B122" s="72" t="s">
        <v>185</v>
      </c>
      <c r="C122" s="72" t="s">
        <v>186</v>
      </c>
      <c r="D122" s="79" t="s">
        <v>228</v>
      </c>
      <c r="E122" s="73">
        <v>800</v>
      </c>
      <c r="F122" s="74">
        <v>94.344890000000007</v>
      </c>
      <c r="G122" s="74">
        <v>0</v>
      </c>
      <c r="H122" s="74">
        <v>0</v>
      </c>
    </row>
    <row r="123" spans="1:20" s="9" customFormat="1" ht="31.5">
      <c r="A123" s="77" t="s">
        <v>231</v>
      </c>
      <c r="B123" s="84" t="s">
        <v>185</v>
      </c>
      <c r="C123" s="84" t="s">
        <v>186</v>
      </c>
      <c r="D123" s="79" t="s">
        <v>232</v>
      </c>
      <c r="E123" s="85"/>
      <c r="F123" s="83">
        <f>F124</f>
        <v>50</v>
      </c>
      <c r="G123" s="83">
        <v>0</v>
      </c>
      <c r="H123" s="83">
        <v>0</v>
      </c>
    </row>
    <row r="124" spans="1:20" s="9" customFormat="1" ht="31.5">
      <c r="A124" s="78" t="s">
        <v>229</v>
      </c>
      <c r="B124" s="80" t="s">
        <v>185</v>
      </c>
      <c r="C124" s="80" t="s">
        <v>186</v>
      </c>
      <c r="D124" s="79" t="s">
        <v>230</v>
      </c>
      <c r="E124" s="81">
        <v>800</v>
      </c>
      <c r="F124" s="82">
        <v>50</v>
      </c>
      <c r="G124" s="82">
        <v>0</v>
      </c>
      <c r="H124" s="82">
        <v>0</v>
      </c>
    </row>
    <row r="125" spans="1:20" ht="15.75">
      <c r="A125" s="29" t="s">
        <v>104</v>
      </c>
      <c r="B125" s="14" t="s">
        <v>185</v>
      </c>
      <c r="C125" s="14" t="s">
        <v>181</v>
      </c>
      <c r="D125" s="20"/>
      <c r="E125" s="13"/>
      <c r="F125" s="16">
        <f>F126+F142+F148+F152</f>
        <v>19981.769999999997</v>
      </c>
      <c r="G125" s="44">
        <f>G126+G142+G148+G152</f>
        <v>33031.68</v>
      </c>
      <c r="H125" s="44">
        <f>H126+H142+H148+H152</f>
        <v>32308.67</v>
      </c>
    </row>
    <row r="126" spans="1:20" ht="64.5" customHeight="1" thickBot="1">
      <c r="A126" s="40" t="s">
        <v>192</v>
      </c>
      <c r="B126" s="14" t="s">
        <v>185</v>
      </c>
      <c r="C126" s="14" t="s">
        <v>181</v>
      </c>
      <c r="D126" s="22" t="s">
        <v>12</v>
      </c>
      <c r="E126" s="13"/>
      <c r="F126" s="66">
        <f>F127+F140</f>
        <v>11695.169999999998</v>
      </c>
      <c r="G126" s="66">
        <f t="shared" ref="G126:H126" si="16">G127+G140</f>
        <v>7672.08</v>
      </c>
      <c r="H126" s="66">
        <f t="shared" si="16"/>
        <v>8069.71</v>
      </c>
      <c r="Q126" s="10"/>
      <c r="R126" s="10"/>
      <c r="S126" s="2"/>
      <c r="T126" s="1"/>
    </row>
    <row r="127" spans="1:20" ht="49.5" customHeight="1">
      <c r="A127" s="29" t="s">
        <v>13</v>
      </c>
      <c r="B127" s="14" t="s">
        <v>185</v>
      </c>
      <c r="C127" s="14" t="s">
        <v>181</v>
      </c>
      <c r="D127" s="22" t="s">
        <v>73</v>
      </c>
      <c r="E127" s="15"/>
      <c r="F127" s="16">
        <f>F128+F135</f>
        <v>11445.169999999998</v>
      </c>
      <c r="G127" s="67">
        <f t="shared" ref="G127:H127" si="17">G128+G135</f>
        <v>7622.08</v>
      </c>
      <c r="H127" s="67">
        <f t="shared" si="17"/>
        <v>8019.71</v>
      </c>
    </row>
    <row r="128" spans="1:20" ht="31.5">
      <c r="A128" s="19" t="s">
        <v>74</v>
      </c>
      <c r="B128" s="14" t="s">
        <v>185</v>
      </c>
      <c r="C128" s="14" t="s">
        <v>181</v>
      </c>
      <c r="D128" s="22" t="s">
        <v>75</v>
      </c>
      <c r="E128" s="15"/>
      <c r="F128" s="23">
        <f>F129+F131+F132+F133+F130</f>
        <v>9866.2999999999993</v>
      </c>
      <c r="G128" s="45">
        <f t="shared" ref="G128:H128" si="18">G129+G131+G132+G133+G130</f>
        <v>6043.21</v>
      </c>
      <c r="H128" s="45">
        <f t="shared" si="18"/>
        <v>6440.84</v>
      </c>
    </row>
    <row r="129" spans="1:8" ht="31.5">
      <c r="A129" s="12" t="s">
        <v>105</v>
      </c>
      <c r="B129" s="14" t="s">
        <v>185</v>
      </c>
      <c r="C129" s="14" t="s">
        <v>181</v>
      </c>
      <c r="D129" s="22" t="s">
        <v>77</v>
      </c>
      <c r="E129" s="15">
        <v>200</v>
      </c>
      <c r="F129" s="66">
        <f>5642.8+2600+1313</f>
        <v>9555.7999999999993</v>
      </c>
      <c r="G129" s="66">
        <v>6043.21</v>
      </c>
      <c r="H129" s="66">
        <v>6440.84</v>
      </c>
    </row>
    <row r="130" spans="1:8" s="9" customFormat="1" ht="63" hidden="1">
      <c r="A130" s="12" t="s">
        <v>188</v>
      </c>
      <c r="B130" s="14" t="s">
        <v>185</v>
      </c>
      <c r="C130" s="14" t="s">
        <v>181</v>
      </c>
      <c r="D130" s="22" t="s">
        <v>189</v>
      </c>
      <c r="E130" s="15">
        <v>200</v>
      </c>
      <c r="F130" s="23">
        <v>0</v>
      </c>
      <c r="G130" s="23">
        <v>0</v>
      </c>
      <c r="H130" s="23">
        <v>0</v>
      </c>
    </row>
    <row r="131" spans="1:8" ht="48" hidden="1" customHeight="1">
      <c r="A131" s="29" t="s">
        <v>106</v>
      </c>
      <c r="B131" s="14" t="s">
        <v>185</v>
      </c>
      <c r="C131" s="14" t="s">
        <v>181</v>
      </c>
      <c r="D131" s="22" t="s">
        <v>107</v>
      </c>
      <c r="E131" s="15" t="s">
        <v>33</v>
      </c>
      <c r="F131" s="23">
        <v>0</v>
      </c>
      <c r="G131" s="23">
        <v>0</v>
      </c>
      <c r="H131" s="23">
        <v>0</v>
      </c>
    </row>
    <row r="132" spans="1:8" ht="0.75" hidden="1" customHeight="1" thickBot="1">
      <c r="A132" s="29" t="s">
        <v>108</v>
      </c>
      <c r="B132" s="14" t="s">
        <v>185</v>
      </c>
      <c r="C132" s="14" t="s">
        <v>181</v>
      </c>
      <c r="D132" s="22" t="s">
        <v>109</v>
      </c>
      <c r="E132" s="15" t="s">
        <v>33</v>
      </c>
      <c r="F132" s="23">
        <v>0</v>
      </c>
      <c r="G132" s="23">
        <v>0</v>
      </c>
      <c r="H132" s="23">
        <v>0</v>
      </c>
    </row>
    <row r="133" spans="1:8" ht="31.5">
      <c r="A133" s="51" t="s">
        <v>209</v>
      </c>
      <c r="B133" s="14" t="s">
        <v>185</v>
      </c>
      <c r="C133" s="14" t="s">
        <v>181</v>
      </c>
      <c r="D133" s="22" t="s">
        <v>109</v>
      </c>
      <c r="E133" s="15" t="s">
        <v>33</v>
      </c>
      <c r="F133" s="23">
        <v>310.5</v>
      </c>
      <c r="G133" s="23">
        <v>0</v>
      </c>
      <c r="H133" s="23">
        <v>0</v>
      </c>
    </row>
    <row r="134" spans="1:8" ht="31.5">
      <c r="A134" s="57" t="s">
        <v>110</v>
      </c>
      <c r="B134" s="53" t="s">
        <v>185</v>
      </c>
      <c r="C134" s="53" t="s">
        <v>181</v>
      </c>
      <c r="D134" s="59" t="s">
        <v>206</v>
      </c>
      <c r="E134" s="55"/>
      <c r="F134" s="56">
        <f>F135</f>
        <v>1578.87</v>
      </c>
      <c r="G134" s="56">
        <f>G135</f>
        <v>1578.87</v>
      </c>
      <c r="H134" s="56">
        <f>H135</f>
        <v>1578.87</v>
      </c>
    </row>
    <row r="135" spans="1:8" ht="47.25">
      <c r="A135" s="58" t="s">
        <v>210</v>
      </c>
      <c r="B135" s="14" t="s">
        <v>185</v>
      </c>
      <c r="C135" s="14" t="s">
        <v>181</v>
      </c>
      <c r="D135" s="22" t="s">
        <v>207</v>
      </c>
      <c r="E135" s="15">
        <v>600</v>
      </c>
      <c r="F135" s="23">
        <v>1578.87</v>
      </c>
      <c r="G135" s="23">
        <v>1578.87</v>
      </c>
      <c r="H135" s="23">
        <v>1578.87</v>
      </c>
    </row>
    <row r="136" spans="1:8" ht="0.75" hidden="1" customHeight="1" thickBot="1">
      <c r="A136" s="12" t="s">
        <v>79</v>
      </c>
      <c r="B136" s="14" t="s">
        <v>185</v>
      </c>
      <c r="C136" s="14" t="s">
        <v>181</v>
      </c>
      <c r="D136" s="22" t="s">
        <v>80</v>
      </c>
      <c r="E136" s="15"/>
      <c r="F136" s="23">
        <v>0</v>
      </c>
      <c r="G136" s="23">
        <v>0</v>
      </c>
      <c r="H136" s="23">
        <v>0</v>
      </c>
    </row>
    <row r="137" spans="1:8" ht="47.25" hidden="1">
      <c r="A137" s="12" t="s">
        <v>88</v>
      </c>
      <c r="B137" s="14" t="s">
        <v>185</v>
      </c>
      <c r="C137" s="14" t="s">
        <v>181</v>
      </c>
      <c r="D137" s="22" t="s">
        <v>89</v>
      </c>
      <c r="E137" s="15"/>
      <c r="F137" s="23">
        <v>0</v>
      </c>
      <c r="G137" s="23">
        <v>0</v>
      </c>
      <c r="H137" s="23">
        <v>0</v>
      </c>
    </row>
    <row r="138" spans="1:8" ht="31.5" hidden="1">
      <c r="A138" s="19" t="s">
        <v>111</v>
      </c>
      <c r="B138" s="14" t="s">
        <v>185</v>
      </c>
      <c r="C138" s="14" t="s">
        <v>181</v>
      </c>
      <c r="D138" s="22" t="s">
        <v>112</v>
      </c>
      <c r="E138" s="15"/>
      <c r="F138" s="23">
        <v>0</v>
      </c>
      <c r="G138" s="23">
        <v>0</v>
      </c>
      <c r="H138" s="23">
        <v>0</v>
      </c>
    </row>
    <row r="139" spans="1:8" ht="31.5" hidden="1">
      <c r="A139" s="29" t="s">
        <v>113</v>
      </c>
      <c r="B139" s="14" t="s">
        <v>185</v>
      </c>
      <c r="C139" s="14" t="s">
        <v>181</v>
      </c>
      <c r="D139" s="22" t="s">
        <v>114</v>
      </c>
      <c r="E139" s="15">
        <v>200</v>
      </c>
      <c r="F139" s="23">
        <v>0</v>
      </c>
      <c r="G139" s="23">
        <v>0</v>
      </c>
      <c r="H139" s="23">
        <v>0</v>
      </c>
    </row>
    <row r="140" spans="1:8" s="9" customFormat="1" ht="63">
      <c r="A140" s="70" t="s">
        <v>188</v>
      </c>
      <c r="B140" s="68" t="s">
        <v>185</v>
      </c>
      <c r="C140" s="68" t="s">
        <v>181</v>
      </c>
      <c r="D140" s="22" t="s">
        <v>222</v>
      </c>
      <c r="E140" s="69"/>
      <c r="F140" s="66">
        <f>F141</f>
        <v>250</v>
      </c>
      <c r="G140" s="66">
        <f>G141</f>
        <v>50</v>
      </c>
      <c r="H140" s="66">
        <f>H141</f>
        <v>50</v>
      </c>
    </row>
    <row r="141" spans="1:8" s="9" customFormat="1" ht="47.25">
      <c r="A141" s="24" t="s">
        <v>223</v>
      </c>
      <c r="B141" s="68" t="s">
        <v>185</v>
      </c>
      <c r="C141" s="68" t="s">
        <v>181</v>
      </c>
      <c r="D141" s="59" t="s">
        <v>189</v>
      </c>
      <c r="E141" s="55">
        <v>200</v>
      </c>
      <c r="F141" s="56">
        <v>250</v>
      </c>
      <c r="G141" s="56">
        <v>50</v>
      </c>
      <c r="H141" s="56">
        <v>50</v>
      </c>
    </row>
    <row r="142" spans="1:8" ht="78.75">
      <c r="A142" s="40" t="s">
        <v>195</v>
      </c>
      <c r="B142" s="14" t="s">
        <v>185</v>
      </c>
      <c r="C142" s="14" t="s">
        <v>181</v>
      </c>
      <c r="D142" s="22" t="s">
        <v>53</v>
      </c>
      <c r="E142" s="15"/>
      <c r="F142" s="23">
        <f t="shared" ref="F142:H143" si="19">F143</f>
        <v>4086.6</v>
      </c>
      <c r="G142" s="23">
        <f t="shared" si="19"/>
        <v>4159.6000000000004</v>
      </c>
      <c r="H142" s="23">
        <f t="shared" si="19"/>
        <v>4238.96</v>
      </c>
    </row>
    <row r="143" spans="1:8" ht="31.5">
      <c r="A143" s="29" t="s">
        <v>60</v>
      </c>
      <c r="B143" s="14" t="s">
        <v>185</v>
      </c>
      <c r="C143" s="14" t="s">
        <v>181</v>
      </c>
      <c r="D143" s="22" t="s">
        <v>61</v>
      </c>
      <c r="E143" s="15"/>
      <c r="F143" s="16">
        <f t="shared" si="19"/>
        <v>4086.6</v>
      </c>
      <c r="G143" s="16">
        <f t="shared" si="19"/>
        <v>4159.6000000000004</v>
      </c>
      <c r="H143" s="16">
        <f t="shared" si="19"/>
        <v>4238.96</v>
      </c>
    </row>
    <row r="144" spans="1:8" ht="31.5">
      <c r="A144" s="19" t="s">
        <v>66</v>
      </c>
      <c r="B144" s="14" t="s">
        <v>185</v>
      </c>
      <c r="C144" s="14" t="s">
        <v>181</v>
      </c>
      <c r="D144" s="22" t="s">
        <v>67</v>
      </c>
      <c r="E144" s="15"/>
      <c r="F144" s="16">
        <f>F145+F146+F147</f>
        <v>4086.6</v>
      </c>
      <c r="G144" s="16">
        <f t="shared" ref="G144:H144" si="20">G145+G146+G147</f>
        <v>4159.6000000000004</v>
      </c>
      <c r="H144" s="16">
        <f t="shared" si="20"/>
        <v>4238.96</v>
      </c>
    </row>
    <row r="145" spans="1:8" ht="52.5" customHeight="1">
      <c r="A145" s="47" t="s">
        <v>208</v>
      </c>
      <c r="B145" s="14" t="s">
        <v>185</v>
      </c>
      <c r="C145" s="14" t="s">
        <v>181</v>
      </c>
      <c r="D145" s="22" t="s">
        <v>116</v>
      </c>
      <c r="E145" s="15" t="s">
        <v>33</v>
      </c>
      <c r="F145" s="45">
        <v>885</v>
      </c>
      <c r="G145" s="45">
        <v>958</v>
      </c>
      <c r="H145" s="45">
        <v>1037.3599999999999</v>
      </c>
    </row>
    <row r="146" spans="1:8" s="8" customFormat="1" ht="19.5" hidden="1" customHeight="1">
      <c r="A146" s="29" t="s">
        <v>115</v>
      </c>
      <c r="B146" s="14" t="s">
        <v>185</v>
      </c>
      <c r="C146" s="14" t="s">
        <v>181</v>
      </c>
      <c r="D146" s="30" t="s">
        <v>173</v>
      </c>
      <c r="E146" s="15" t="s">
        <v>33</v>
      </c>
      <c r="F146" s="16">
        <v>0</v>
      </c>
      <c r="G146" s="16">
        <v>0</v>
      </c>
      <c r="H146" s="16">
        <v>0</v>
      </c>
    </row>
    <row r="147" spans="1:8" s="9" customFormat="1" ht="47.25">
      <c r="A147" s="49" t="s">
        <v>115</v>
      </c>
      <c r="B147" s="14" t="s">
        <v>185</v>
      </c>
      <c r="C147" s="14" t="s">
        <v>181</v>
      </c>
      <c r="D147" s="22" t="s">
        <v>187</v>
      </c>
      <c r="E147" s="15" t="s">
        <v>33</v>
      </c>
      <c r="F147" s="16">
        <v>3201.6</v>
      </c>
      <c r="G147" s="16">
        <v>3201.6</v>
      </c>
      <c r="H147" s="16">
        <v>3201.6</v>
      </c>
    </row>
    <row r="148" spans="1:8" s="4" customFormat="1" ht="96" customHeight="1">
      <c r="A148" s="40" t="s">
        <v>196</v>
      </c>
      <c r="B148" s="14" t="s">
        <v>185</v>
      </c>
      <c r="C148" s="14" t="s">
        <v>181</v>
      </c>
      <c r="D148" s="22" t="s">
        <v>161</v>
      </c>
      <c r="E148" s="15"/>
      <c r="F148" s="23">
        <f>F150+F151</f>
        <v>0</v>
      </c>
      <c r="G148" s="23">
        <f>G150+G151</f>
        <v>21200</v>
      </c>
      <c r="H148" s="23">
        <f>H150+H151</f>
        <v>20000</v>
      </c>
    </row>
    <row r="149" spans="1:8" s="7" customFormat="1" ht="41.25" customHeight="1">
      <c r="A149" s="29" t="s">
        <v>164</v>
      </c>
      <c r="B149" s="14" t="s">
        <v>185</v>
      </c>
      <c r="C149" s="14" t="s">
        <v>181</v>
      </c>
      <c r="D149" s="22" t="s">
        <v>170</v>
      </c>
      <c r="E149" s="15"/>
      <c r="F149" s="23">
        <f>F150+F151</f>
        <v>0</v>
      </c>
      <c r="G149" s="23">
        <f>G150+G151</f>
        <v>21200</v>
      </c>
      <c r="H149" s="23">
        <f>H150+H151</f>
        <v>20000</v>
      </c>
    </row>
    <row r="150" spans="1:8" s="5" customFormat="1" ht="47.25" customHeight="1">
      <c r="A150" s="29" t="s">
        <v>190</v>
      </c>
      <c r="B150" s="14" t="s">
        <v>185</v>
      </c>
      <c r="C150" s="14" t="s">
        <v>181</v>
      </c>
      <c r="D150" s="22" t="s">
        <v>211</v>
      </c>
      <c r="E150" s="15">
        <v>200</v>
      </c>
      <c r="F150" s="23">
        <v>0</v>
      </c>
      <c r="G150" s="23">
        <v>21200</v>
      </c>
      <c r="H150" s="23">
        <v>20000</v>
      </c>
    </row>
    <row r="151" spans="1:8" s="4" customFormat="1" ht="63" hidden="1" customHeight="1" thickBot="1">
      <c r="A151" s="29" t="s">
        <v>162</v>
      </c>
      <c r="B151" s="14">
        <v>5</v>
      </c>
      <c r="C151" s="14">
        <v>3</v>
      </c>
      <c r="D151" s="22" t="s">
        <v>172</v>
      </c>
      <c r="E151" s="15" t="s">
        <v>33</v>
      </c>
      <c r="F151" s="23">
        <v>0</v>
      </c>
      <c r="G151" s="23">
        <v>0</v>
      </c>
      <c r="H151" s="23">
        <v>0</v>
      </c>
    </row>
    <row r="152" spans="1:8" s="9" customFormat="1" ht="81.75" customHeight="1">
      <c r="A152" s="40" t="s">
        <v>175</v>
      </c>
      <c r="B152" s="14" t="s">
        <v>185</v>
      </c>
      <c r="C152" s="14" t="s">
        <v>181</v>
      </c>
      <c r="D152" s="22" t="s">
        <v>174</v>
      </c>
      <c r="E152" s="15"/>
      <c r="F152" s="23">
        <f>F154+F155</f>
        <v>4200</v>
      </c>
      <c r="G152" s="23">
        <f>G154+G155</f>
        <v>0</v>
      </c>
      <c r="H152" s="23">
        <f>H153</f>
        <v>0</v>
      </c>
    </row>
    <row r="153" spans="1:8" s="9" customFormat="1" ht="47.25" customHeight="1">
      <c r="A153" s="29" t="s">
        <v>176</v>
      </c>
      <c r="B153" s="14" t="s">
        <v>185</v>
      </c>
      <c r="C153" s="14" t="s">
        <v>181</v>
      </c>
      <c r="D153" s="22" t="s">
        <v>179</v>
      </c>
      <c r="E153" s="15"/>
      <c r="F153" s="23">
        <f>F154+F155</f>
        <v>4200</v>
      </c>
      <c r="G153" s="23">
        <f>G154+G155</f>
        <v>0</v>
      </c>
      <c r="H153" s="45">
        <f>H154+H155</f>
        <v>0</v>
      </c>
    </row>
    <row r="154" spans="1:8" s="9" customFormat="1" ht="0.75" hidden="1" customHeight="1" thickBot="1">
      <c r="A154" s="29" t="s">
        <v>165</v>
      </c>
      <c r="B154" s="14" t="s">
        <v>185</v>
      </c>
      <c r="C154" s="14" t="s">
        <v>181</v>
      </c>
      <c r="D154" s="22" t="s">
        <v>171</v>
      </c>
      <c r="E154" s="15" t="s">
        <v>33</v>
      </c>
      <c r="F154" s="23">
        <v>0</v>
      </c>
      <c r="G154" s="23">
        <v>0</v>
      </c>
      <c r="H154" s="23">
        <v>0</v>
      </c>
    </row>
    <row r="155" spans="1:8" s="9" customFormat="1" ht="78.75">
      <c r="A155" s="29" t="s">
        <v>177</v>
      </c>
      <c r="B155" s="14" t="s">
        <v>185</v>
      </c>
      <c r="C155" s="14" t="s">
        <v>181</v>
      </c>
      <c r="D155" s="22" t="s">
        <v>178</v>
      </c>
      <c r="E155" s="15" t="s">
        <v>33</v>
      </c>
      <c r="F155" s="23">
        <v>4200</v>
      </c>
      <c r="G155" s="23">
        <v>0</v>
      </c>
      <c r="H155" s="23">
        <v>0</v>
      </c>
    </row>
    <row r="156" spans="1:8" ht="0.75" hidden="1" customHeight="1" thickBot="1">
      <c r="A156" s="12" t="s">
        <v>117</v>
      </c>
      <c r="B156" s="14">
        <v>5</v>
      </c>
      <c r="C156" s="14">
        <v>5</v>
      </c>
      <c r="D156" s="28"/>
      <c r="E156" s="15"/>
      <c r="F156" s="16">
        <f t="shared" ref="F156:H158" si="21">F157</f>
        <v>0</v>
      </c>
      <c r="G156" s="16">
        <f t="shared" si="21"/>
        <v>0</v>
      </c>
      <c r="H156" s="16">
        <f t="shared" si="21"/>
        <v>0</v>
      </c>
    </row>
    <row r="157" spans="1:8" ht="63" hidden="1">
      <c r="A157" s="12" t="s">
        <v>48</v>
      </c>
      <c r="B157" s="14">
        <v>5</v>
      </c>
      <c r="C157" s="14">
        <v>5</v>
      </c>
      <c r="D157" s="22" t="s">
        <v>49</v>
      </c>
      <c r="E157" s="15"/>
      <c r="F157" s="16">
        <f t="shared" si="21"/>
        <v>0</v>
      </c>
      <c r="G157" s="16">
        <f t="shared" si="21"/>
        <v>0</v>
      </c>
      <c r="H157" s="16">
        <f t="shared" si="21"/>
        <v>0</v>
      </c>
    </row>
    <row r="158" spans="1:8" ht="48.75" hidden="1" customHeight="1" thickBot="1">
      <c r="A158" s="29" t="s">
        <v>99</v>
      </c>
      <c r="B158" s="14">
        <v>5</v>
      </c>
      <c r="C158" s="14">
        <v>5</v>
      </c>
      <c r="D158" s="22" t="s">
        <v>100</v>
      </c>
      <c r="E158" s="13"/>
      <c r="F158" s="16">
        <f t="shared" si="21"/>
        <v>0</v>
      </c>
      <c r="G158" s="16">
        <f t="shared" si="21"/>
        <v>0</v>
      </c>
      <c r="H158" s="16">
        <f t="shared" si="21"/>
        <v>0</v>
      </c>
    </row>
    <row r="159" spans="1:8" ht="31.5" hidden="1">
      <c r="A159" s="19" t="s">
        <v>118</v>
      </c>
      <c r="B159" s="14">
        <v>5</v>
      </c>
      <c r="C159" s="14">
        <v>5</v>
      </c>
      <c r="D159" s="22" t="s">
        <v>119</v>
      </c>
      <c r="E159" s="15"/>
      <c r="F159" s="16">
        <f>F160+F161</f>
        <v>0</v>
      </c>
      <c r="G159" s="16">
        <f>G160+G161</f>
        <v>0</v>
      </c>
      <c r="H159" s="16">
        <f>H160+H161</f>
        <v>0</v>
      </c>
    </row>
    <row r="160" spans="1:8" ht="78.75" hidden="1">
      <c r="A160" s="29" t="s">
        <v>120</v>
      </c>
      <c r="B160" s="14">
        <v>5</v>
      </c>
      <c r="C160" s="14">
        <v>5</v>
      </c>
      <c r="D160" s="22" t="s">
        <v>121</v>
      </c>
      <c r="E160" s="15" t="s">
        <v>122</v>
      </c>
      <c r="F160" s="16">
        <v>0</v>
      </c>
      <c r="G160" s="16">
        <v>0</v>
      </c>
      <c r="H160" s="16">
        <v>0</v>
      </c>
    </row>
    <row r="161" spans="1:8" ht="31.5" hidden="1">
      <c r="A161" s="29" t="s">
        <v>123</v>
      </c>
      <c r="B161" s="14">
        <v>5</v>
      </c>
      <c r="C161" s="14">
        <v>5</v>
      </c>
      <c r="D161" s="22" t="s">
        <v>124</v>
      </c>
      <c r="E161" s="15">
        <v>800</v>
      </c>
      <c r="F161" s="16">
        <v>0</v>
      </c>
      <c r="G161" s="16">
        <v>0</v>
      </c>
      <c r="H161" s="16">
        <v>0</v>
      </c>
    </row>
    <row r="162" spans="1:8" ht="15.75">
      <c r="A162" s="12" t="s">
        <v>125</v>
      </c>
      <c r="B162" s="14" t="s">
        <v>184</v>
      </c>
      <c r="C162" s="14"/>
      <c r="D162" s="15"/>
      <c r="E162" s="15"/>
      <c r="F162" s="16">
        <f t="shared" ref="F162:H164" si="22">F163</f>
        <v>13787.93</v>
      </c>
      <c r="G162" s="16">
        <f t="shared" si="22"/>
        <v>13787.93</v>
      </c>
      <c r="H162" s="16">
        <f t="shared" si="22"/>
        <v>13787.93</v>
      </c>
    </row>
    <row r="163" spans="1:8" ht="15.75">
      <c r="A163" s="12" t="s">
        <v>126</v>
      </c>
      <c r="B163" s="21" t="s">
        <v>184</v>
      </c>
      <c r="C163" s="31" t="s">
        <v>180</v>
      </c>
      <c r="D163" s="28"/>
      <c r="E163" s="28"/>
      <c r="F163" s="16">
        <f t="shared" si="22"/>
        <v>13787.93</v>
      </c>
      <c r="G163" s="16">
        <f t="shared" si="22"/>
        <v>13787.93</v>
      </c>
      <c r="H163" s="16">
        <f t="shared" si="22"/>
        <v>13787.93</v>
      </c>
    </row>
    <row r="164" spans="1:8" ht="65.25" customHeight="1">
      <c r="A164" s="40" t="s">
        <v>197</v>
      </c>
      <c r="B164" s="21" t="s">
        <v>184</v>
      </c>
      <c r="C164" s="31" t="s">
        <v>180</v>
      </c>
      <c r="D164" s="15" t="s">
        <v>127</v>
      </c>
      <c r="E164" s="15"/>
      <c r="F164" s="16">
        <f t="shared" si="22"/>
        <v>13787.93</v>
      </c>
      <c r="G164" s="64">
        <f t="shared" si="22"/>
        <v>13787.93</v>
      </c>
      <c r="H164" s="64">
        <f t="shared" si="22"/>
        <v>13787.93</v>
      </c>
    </row>
    <row r="165" spans="1:8" ht="31.5">
      <c r="A165" s="29" t="s">
        <v>128</v>
      </c>
      <c r="B165" s="21" t="s">
        <v>184</v>
      </c>
      <c r="C165" s="31" t="s">
        <v>180</v>
      </c>
      <c r="D165" s="15" t="s">
        <v>129</v>
      </c>
      <c r="E165" s="15"/>
      <c r="F165" s="23">
        <f>F166+F168</f>
        <v>13787.93</v>
      </c>
      <c r="G165" s="65">
        <f t="shared" ref="G165:H165" si="23">G166+G168</f>
        <v>13787.93</v>
      </c>
      <c r="H165" s="65">
        <f t="shared" si="23"/>
        <v>13787.93</v>
      </c>
    </row>
    <row r="166" spans="1:8" ht="31.5">
      <c r="A166" s="19" t="s">
        <v>130</v>
      </c>
      <c r="B166" s="21" t="s">
        <v>184</v>
      </c>
      <c r="C166" s="31" t="s">
        <v>180</v>
      </c>
      <c r="D166" s="15" t="s">
        <v>131</v>
      </c>
      <c r="E166" s="15"/>
      <c r="F166" s="23">
        <f>F167</f>
        <v>8357.6299999999992</v>
      </c>
      <c r="G166" s="65">
        <f t="shared" ref="G166:H166" si="24">G167</f>
        <v>8357.6299999999992</v>
      </c>
      <c r="H166" s="65">
        <f t="shared" si="24"/>
        <v>8357.6299999999992</v>
      </c>
    </row>
    <row r="167" spans="1:8" ht="96" customHeight="1">
      <c r="A167" s="63" t="s">
        <v>220</v>
      </c>
      <c r="B167" s="21" t="s">
        <v>184</v>
      </c>
      <c r="C167" s="31" t="s">
        <v>180</v>
      </c>
      <c r="D167" s="15" t="s">
        <v>132</v>
      </c>
      <c r="E167" s="15">
        <v>500</v>
      </c>
      <c r="F167" s="16">
        <v>8357.6299999999992</v>
      </c>
      <c r="G167" s="23">
        <v>8357.6299999999992</v>
      </c>
      <c r="H167" s="16">
        <v>8357.6299999999992</v>
      </c>
    </row>
    <row r="168" spans="1:8" ht="31.5">
      <c r="A168" s="19" t="s">
        <v>133</v>
      </c>
      <c r="B168" s="21" t="s">
        <v>184</v>
      </c>
      <c r="C168" s="31" t="s">
        <v>180</v>
      </c>
      <c r="D168" s="15" t="s">
        <v>134</v>
      </c>
      <c r="E168" s="15"/>
      <c r="F168" s="16">
        <f>F169+F170+F171+F172+F173</f>
        <v>5430.3</v>
      </c>
      <c r="G168" s="16">
        <f>G169+G170+G171+G172+G173</f>
        <v>5430.3</v>
      </c>
      <c r="H168" s="16">
        <f>H169+H170+H171+H172+H173</f>
        <v>5430.3</v>
      </c>
    </row>
    <row r="169" spans="1:8" ht="63">
      <c r="A169" s="63" t="s">
        <v>219</v>
      </c>
      <c r="B169" s="21" t="s">
        <v>184</v>
      </c>
      <c r="C169" s="31" t="s">
        <v>180</v>
      </c>
      <c r="D169" s="15" t="s">
        <v>135</v>
      </c>
      <c r="E169" s="15">
        <v>500</v>
      </c>
      <c r="F169" s="23">
        <v>5430.3</v>
      </c>
      <c r="G169" s="23">
        <v>5430.3</v>
      </c>
      <c r="H169" s="23">
        <v>5430.3</v>
      </c>
    </row>
    <row r="170" spans="1:8" ht="15.75" hidden="1">
      <c r="A170" s="29"/>
      <c r="B170" s="21"/>
      <c r="C170" s="31"/>
      <c r="D170" s="15"/>
      <c r="E170" s="15"/>
      <c r="F170" s="16"/>
      <c r="G170" s="16"/>
      <c r="H170" s="16"/>
    </row>
    <row r="171" spans="1:8" ht="47.25" hidden="1" customHeight="1">
      <c r="A171" s="29"/>
      <c r="B171" s="21"/>
      <c r="C171" s="31"/>
      <c r="D171" s="15"/>
      <c r="E171" s="15"/>
      <c r="F171" s="23"/>
      <c r="G171" s="23"/>
      <c r="H171" s="23"/>
    </row>
    <row r="172" spans="1:8" ht="47.25" hidden="1">
      <c r="A172" s="12" t="s">
        <v>136</v>
      </c>
      <c r="B172" s="14">
        <v>8</v>
      </c>
      <c r="C172" s="14">
        <v>1</v>
      </c>
      <c r="D172" s="15" t="s">
        <v>163</v>
      </c>
      <c r="E172" s="15">
        <v>200</v>
      </c>
      <c r="F172" s="16">
        <v>0</v>
      </c>
      <c r="G172" s="16">
        <v>0</v>
      </c>
      <c r="H172" s="16">
        <v>0</v>
      </c>
    </row>
    <row r="173" spans="1:8" s="6" customFormat="1" ht="47.25" hidden="1">
      <c r="A173" s="12" t="s">
        <v>136</v>
      </c>
      <c r="B173" s="14">
        <v>8</v>
      </c>
      <c r="C173" s="14">
        <v>1</v>
      </c>
      <c r="D173" s="15" t="s">
        <v>163</v>
      </c>
      <c r="E173" s="15">
        <v>500</v>
      </c>
      <c r="F173" s="16">
        <v>0</v>
      </c>
      <c r="G173" s="16">
        <v>0</v>
      </c>
      <c r="H173" s="16">
        <v>0</v>
      </c>
    </row>
    <row r="174" spans="1:8" ht="15.75">
      <c r="A174" s="12" t="s">
        <v>137</v>
      </c>
      <c r="B174" s="14">
        <v>10</v>
      </c>
      <c r="C174" s="14"/>
      <c r="D174" s="15"/>
      <c r="E174" s="15"/>
      <c r="F174" s="32">
        <f>F175+F180</f>
        <v>372.53000000000003</v>
      </c>
      <c r="G174" s="32">
        <f>G175+G180</f>
        <v>396.14</v>
      </c>
      <c r="H174" s="32">
        <f>H175+H180</f>
        <v>396.14</v>
      </c>
    </row>
    <row r="175" spans="1:8" ht="15.75">
      <c r="A175" s="12" t="s">
        <v>138</v>
      </c>
      <c r="B175" s="14">
        <v>10</v>
      </c>
      <c r="C175" s="14" t="s">
        <v>180</v>
      </c>
      <c r="D175" s="15"/>
      <c r="E175" s="15"/>
      <c r="F175" s="16">
        <f t="shared" ref="F175:H178" si="25">F176</f>
        <v>283.29000000000002</v>
      </c>
      <c r="G175" s="16">
        <f t="shared" si="25"/>
        <v>298.87</v>
      </c>
      <c r="H175" s="16">
        <f t="shared" si="25"/>
        <v>298.87</v>
      </c>
    </row>
    <row r="176" spans="1:8" ht="66" customHeight="1">
      <c r="A176" s="41" t="s">
        <v>198</v>
      </c>
      <c r="B176" s="14">
        <v>10</v>
      </c>
      <c r="C176" s="14" t="s">
        <v>180</v>
      </c>
      <c r="D176" s="15" t="s">
        <v>12</v>
      </c>
      <c r="E176" s="15"/>
      <c r="F176" s="16">
        <f t="shared" si="25"/>
        <v>283.29000000000002</v>
      </c>
      <c r="G176" s="16">
        <f t="shared" si="25"/>
        <v>298.87</v>
      </c>
      <c r="H176" s="16">
        <f t="shared" si="25"/>
        <v>298.87</v>
      </c>
    </row>
    <row r="177" spans="1:8" ht="31.5">
      <c r="A177" s="12" t="s">
        <v>139</v>
      </c>
      <c r="B177" s="14">
        <v>10</v>
      </c>
      <c r="C177" s="14" t="s">
        <v>180</v>
      </c>
      <c r="D177" s="15" t="s">
        <v>140</v>
      </c>
      <c r="E177" s="15"/>
      <c r="F177" s="16">
        <f t="shared" si="25"/>
        <v>283.29000000000002</v>
      </c>
      <c r="G177" s="16">
        <f t="shared" si="25"/>
        <v>298.87</v>
      </c>
      <c r="H177" s="16">
        <f t="shared" si="25"/>
        <v>298.87</v>
      </c>
    </row>
    <row r="178" spans="1:8" ht="30.75" customHeight="1">
      <c r="A178" s="19" t="s">
        <v>141</v>
      </c>
      <c r="B178" s="14">
        <v>10</v>
      </c>
      <c r="C178" s="14" t="s">
        <v>180</v>
      </c>
      <c r="D178" s="15" t="s">
        <v>142</v>
      </c>
      <c r="E178" s="15"/>
      <c r="F178" s="16">
        <f t="shared" si="25"/>
        <v>283.29000000000002</v>
      </c>
      <c r="G178" s="16">
        <f t="shared" si="25"/>
        <v>298.87</v>
      </c>
      <c r="H178" s="16">
        <f t="shared" si="25"/>
        <v>298.87</v>
      </c>
    </row>
    <row r="179" spans="1:8" ht="54.75" customHeight="1">
      <c r="A179" s="29" t="s">
        <v>143</v>
      </c>
      <c r="B179" s="31">
        <v>10</v>
      </c>
      <c r="C179" s="31" t="s">
        <v>180</v>
      </c>
      <c r="D179" s="15" t="s">
        <v>144</v>
      </c>
      <c r="E179" s="15">
        <v>300</v>
      </c>
      <c r="F179" s="16">
        <v>283.29000000000002</v>
      </c>
      <c r="G179" s="16">
        <v>298.87</v>
      </c>
      <c r="H179" s="16">
        <v>298.87</v>
      </c>
    </row>
    <row r="180" spans="1:8" ht="23.25" customHeight="1">
      <c r="A180" s="27" t="s">
        <v>145</v>
      </c>
      <c r="B180" s="14">
        <v>10</v>
      </c>
      <c r="C180" s="14" t="s">
        <v>191</v>
      </c>
      <c r="D180" s="15"/>
      <c r="E180" s="15"/>
      <c r="F180" s="23">
        <f t="shared" ref="F180:H183" si="26">F181</f>
        <v>89.24</v>
      </c>
      <c r="G180" s="23">
        <f t="shared" si="26"/>
        <v>97.27</v>
      </c>
      <c r="H180" s="23">
        <f t="shared" si="26"/>
        <v>97.27</v>
      </c>
    </row>
    <row r="181" spans="1:8" ht="70.5" customHeight="1">
      <c r="A181" s="27" t="s">
        <v>198</v>
      </c>
      <c r="B181" s="14">
        <v>10</v>
      </c>
      <c r="C181" s="14" t="s">
        <v>191</v>
      </c>
      <c r="D181" s="15" t="s">
        <v>12</v>
      </c>
      <c r="E181" s="15"/>
      <c r="F181" s="23">
        <f t="shared" si="26"/>
        <v>89.24</v>
      </c>
      <c r="G181" s="23">
        <f t="shared" si="26"/>
        <v>97.27</v>
      </c>
      <c r="H181" s="23">
        <f t="shared" si="26"/>
        <v>97.27</v>
      </c>
    </row>
    <row r="182" spans="1:8" ht="31.5">
      <c r="A182" s="27" t="s">
        <v>139</v>
      </c>
      <c r="B182" s="14">
        <v>10</v>
      </c>
      <c r="C182" s="14" t="s">
        <v>191</v>
      </c>
      <c r="D182" s="15" t="s">
        <v>140</v>
      </c>
      <c r="E182" s="15"/>
      <c r="F182" s="23">
        <f t="shared" si="26"/>
        <v>89.24</v>
      </c>
      <c r="G182" s="23">
        <f t="shared" si="26"/>
        <v>97.27</v>
      </c>
      <c r="H182" s="23">
        <f t="shared" si="26"/>
        <v>97.27</v>
      </c>
    </row>
    <row r="183" spans="1:8" ht="32.25" customHeight="1">
      <c r="A183" s="19" t="s">
        <v>146</v>
      </c>
      <c r="B183" s="14">
        <v>10</v>
      </c>
      <c r="C183" s="14" t="s">
        <v>191</v>
      </c>
      <c r="D183" s="15" t="s">
        <v>147</v>
      </c>
      <c r="E183" s="15"/>
      <c r="F183" s="23">
        <f t="shared" si="26"/>
        <v>89.24</v>
      </c>
      <c r="G183" s="23">
        <f t="shared" si="26"/>
        <v>97.27</v>
      </c>
      <c r="H183" s="23">
        <f t="shared" si="26"/>
        <v>97.27</v>
      </c>
    </row>
    <row r="184" spans="1:8" ht="31.5">
      <c r="A184" s="29" t="s">
        <v>148</v>
      </c>
      <c r="B184" s="14">
        <v>10</v>
      </c>
      <c r="C184" s="14" t="s">
        <v>191</v>
      </c>
      <c r="D184" s="15" t="s">
        <v>149</v>
      </c>
      <c r="E184" s="15">
        <v>300</v>
      </c>
      <c r="F184" s="23">
        <v>89.24</v>
      </c>
      <c r="G184" s="23">
        <v>97.27</v>
      </c>
      <c r="H184" s="23">
        <v>97.27</v>
      </c>
    </row>
  </sheetData>
  <mergeCells count="90">
    <mergeCell ref="F2:H2"/>
    <mergeCell ref="F3:H3"/>
    <mergeCell ref="A4:H4"/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  <mergeCell ref="E5:H5"/>
    <mergeCell ref="A30:A34"/>
    <mergeCell ref="B30:B34"/>
    <mergeCell ref="C30:C34"/>
    <mergeCell ref="E30:E34"/>
    <mergeCell ref="D23:D29"/>
    <mergeCell ref="D30:D34"/>
    <mergeCell ref="F30:F34"/>
    <mergeCell ref="D36:D40"/>
    <mergeCell ref="E45:E50"/>
    <mergeCell ref="D43:D44"/>
    <mergeCell ref="C36:C40"/>
    <mergeCell ref="E36:E40"/>
    <mergeCell ref="D45:D50"/>
    <mergeCell ref="E43:E44"/>
    <mergeCell ref="F36:F40"/>
    <mergeCell ref="F45:F50"/>
    <mergeCell ref="F43:F44"/>
    <mergeCell ref="F41:F42"/>
    <mergeCell ref="A41:A42"/>
    <mergeCell ref="B41:B42"/>
    <mergeCell ref="C41:C42"/>
    <mergeCell ref="E41:E42"/>
    <mergeCell ref="A36:A40"/>
    <mergeCell ref="B36:B40"/>
    <mergeCell ref="D41:D42"/>
    <mergeCell ref="A45:A50"/>
    <mergeCell ref="B45:B50"/>
    <mergeCell ref="C45:C50"/>
    <mergeCell ref="A43:A44"/>
    <mergeCell ref="B43:B44"/>
    <mergeCell ref="C43:C44"/>
    <mergeCell ref="D60:D61"/>
    <mergeCell ref="A60:A61"/>
    <mergeCell ref="B60:B61"/>
    <mergeCell ref="C60:C61"/>
    <mergeCell ref="E60:E61"/>
    <mergeCell ref="D66:D69"/>
    <mergeCell ref="A66:A69"/>
    <mergeCell ref="B66:B69"/>
    <mergeCell ref="C66:C69"/>
    <mergeCell ref="E66:E69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F60:F61"/>
    <mergeCell ref="F66:F69"/>
    <mergeCell ref="G60:G61"/>
    <mergeCell ref="G66:G69"/>
    <mergeCell ref="F72:F73"/>
    <mergeCell ref="F70:F71"/>
    <mergeCell ref="G72:G73"/>
    <mergeCell ref="H72:H73"/>
    <mergeCell ref="H23:H29"/>
    <mergeCell ref="H30:H34"/>
    <mergeCell ref="H36:H40"/>
    <mergeCell ref="H41:H42"/>
    <mergeCell ref="H43:H44"/>
    <mergeCell ref="G30:G34"/>
    <mergeCell ref="H45:H50"/>
    <mergeCell ref="H60:H61"/>
    <mergeCell ref="H66:H69"/>
    <mergeCell ref="H70:H71"/>
    <mergeCell ref="G36:G40"/>
    <mergeCell ref="G41:G42"/>
    <mergeCell ref="G43:G44"/>
    <mergeCell ref="G45:G50"/>
    <mergeCell ref="G70:G71"/>
  </mergeCells>
  <pageMargins left="0.31496062992125984" right="0.11811023622047245" top="0.35433070866141736" bottom="0.15748031496062992" header="0" footer="0"/>
  <pageSetup paperSize="9" scale="70" firstPageNumber="48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2023-06-26T11:42:08Z</dcterms:modified>
</cp:coreProperties>
</file>