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оект 2022-2024" sheetId="2" r:id="rId1"/>
  </sheets>
  <definedNames>
    <definedName name="_GoBack" localSheetId="0">'Проект 2022-2024'!#REF!</definedName>
  </definedNames>
  <calcPr calcId="124519"/>
</workbook>
</file>

<file path=xl/calcChain.xml><?xml version="1.0" encoding="utf-8"?>
<calcChain xmlns="http://schemas.openxmlformats.org/spreadsheetml/2006/main">
  <c r="G72" i="2"/>
  <c r="G57"/>
  <c r="G67"/>
  <c r="G14"/>
  <c r="G22"/>
  <c r="G19"/>
  <c r="G109"/>
  <c r="I57"/>
  <c r="H57"/>
  <c r="I65"/>
  <c r="H65"/>
  <c r="G65"/>
  <c r="I108" l="1"/>
  <c r="H108"/>
  <c r="G81"/>
  <c r="G80" s="1"/>
  <c r="G79" s="1"/>
  <c r="I9"/>
  <c r="H9"/>
  <c r="I41"/>
  <c r="H41"/>
  <c r="G41"/>
  <c r="I84"/>
  <c r="H84"/>
  <c r="G84"/>
  <c r="I80"/>
  <c r="I79" s="1"/>
  <c r="H80"/>
  <c r="H79" s="1"/>
  <c r="I51"/>
  <c r="H51"/>
  <c r="G51"/>
  <c r="I18" l="1"/>
  <c r="H18"/>
  <c r="G18"/>
  <c r="G108" l="1"/>
  <c r="G107" l="1"/>
  <c r="H107"/>
  <c r="I107"/>
  <c r="I58"/>
  <c r="H58"/>
  <c r="G58"/>
  <c r="G48"/>
  <c r="G47" s="1"/>
  <c r="G56" l="1"/>
  <c r="H56"/>
  <c r="I56"/>
  <c r="I11"/>
  <c r="H11"/>
  <c r="G11"/>
  <c r="I48"/>
  <c r="I47" s="1"/>
  <c r="H48"/>
  <c r="H47" s="1"/>
  <c r="I104" l="1"/>
  <c r="H104"/>
  <c r="G104"/>
  <c r="G45"/>
  <c r="I106" l="1"/>
  <c r="H106"/>
  <c r="G106"/>
  <c r="I103"/>
  <c r="H103"/>
  <c r="G103"/>
  <c r="I100"/>
  <c r="I99" s="1"/>
  <c r="H100"/>
  <c r="H99" s="1"/>
  <c r="G100"/>
  <c r="G99" s="1"/>
  <c r="I96"/>
  <c r="I95" s="1"/>
  <c r="H96"/>
  <c r="H95" s="1"/>
  <c r="G96"/>
  <c r="G95" s="1"/>
  <c r="I93"/>
  <c r="I92" s="1"/>
  <c r="H93"/>
  <c r="H92" s="1"/>
  <c r="G93"/>
  <c r="G92" s="1"/>
  <c r="I86"/>
  <c r="I83" s="1"/>
  <c r="I82" s="1"/>
  <c r="H86"/>
  <c r="H83" s="1"/>
  <c r="H82" s="1"/>
  <c r="G86"/>
  <c r="G83" s="1"/>
  <c r="G82" s="1"/>
  <c r="I74"/>
  <c r="H74"/>
  <c r="G74"/>
  <c r="G71"/>
  <c r="I71"/>
  <c r="H71"/>
  <c r="I63"/>
  <c r="H63"/>
  <c r="G63"/>
  <c r="I45"/>
  <c r="I44" s="1"/>
  <c r="H45"/>
  <c r="G44"/>
  <c r="H44"/>
  <c r="I36"/>
  <c r="H36"/>
  <c r="G36"/>
  <c r="I34"/>
  <c r="H34"/>
  <c r="G34"/>
  <c r="I31"/>
  <c r="I30" s="1"/>
  <c r="H31"/>
  <c r="H30" s="1"/>
  <c r="G31"/>
  <c r="G30" s="1"/>
  <c r="I27"/>
  <c r="I26" s="1"/>
  <c r="H27"/>
  <c r="H26" s="1"/>
  <c r="G27"/>
  <c r="G26" s="1"/>
  <c r="I24"/>
  <c r="H24"/>
  <c r="G24"/>
  <c r="G10" s="1"/>
  <c r="G9" s="1"/>
  <c r="G102" l="1"/>
  <c r="I70"/>
  <c r="I69" s="1"/>
  <c r="H70"/>
  <c r="H69" s="1"/>
  <c r="H33"/>
  <c r="G43"/>
  <c r="I43"/>
  <c r="H43"/>
  <c r="I102"/>
  <c r="G70"/>
  <c r="G69" s="1"/>
  <c r="I33"/>
  <c r="G33"/>
  <c r="I10"/>
  <c r="H10"/>
  <c r="H102"/>
  <c r="G8" l="1"/>
  <c r="I8"/>
  <c r="H8"/>
</calcChain>
</file>

<file path=xl/sharedStrings.xml><?xml version="1.0" encoding="utf-8"?>
<sst xmlns="http://schemas.openxmlformats.org/spreadsheetml/2006/main" count="333" uniqueCount="241">
  <si>
    <t>Расходы на обеспечение функций муниципальных органов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</si>
  <si>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01 0 00 00000</t>
  </si>
  <si>
    <t>Подпрограмма «Реализация муниципальной политики в сфере социально-экономического развития городского поселения город Поворино»</t>
  </si>
  <si>
    <t>Основное мероприятие «Реализация полномочий администрации городского поселения город Поворино».</t>
  </si>
  <si>
    <t>01 1 02 00000</t>
  </si>
  <si>
    <t>01 1 02 92010</t>
  </si>
  <si>
    <t>Расходы на обеспечение функций муниципальных органов (Закупка товаров, работ и услуг для государственных (муниципальных) нужд)</t>
  </si>
  <si>
    <t xml:space="preserve">Расходы на обеспечение функций муниципальных органов (Иные бюджетные ассигнования) </t>
  </si>
  <si>
    <t>Расходы на обеспечение деятельности главы администрации городского поселения город Поворино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</si>
  <si>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01 1 02 92020</t>
  </si>
  <si>
    <t>Подпрограмма «Управление муниципальными финансами»</t>
  </si>
  <si>
    <t>Основное мероприятие «Управление резервным фондом администрации городского поселения город Поворино».</t>
  </si>
  <si>
    <t>01 3 01 00000</t>
  </si>
  <si>
    <t>Резервный фонд администрации городского поселения город Поворино (Иные бюджетные ассигнования)</t>
  </si>
  <si>
    <t>01 3 01 20570</t>
  </si>
  <si>
    <t>Подпрограмма «Реализация мероприятий по управлению муниципальным имуществом»</t>
  </si>
  <si>
    <t>01 2 00 00000</t>
  </si>
  <si>
    <t>Основное мероприятие «Регулирование и совершенствование деятельности в сфере имущественных и земельных отношений».</t>
  </si>
  <si>
    <t>01 2 01 00000</t>
  </si>
  <si>
    <t>Выполнение других расходных обязательств (Закупка товаров, работ и услуг для государственных (муниципальных) нужд)</t>
  </si>
  <si>
    <t>01 2 01 90200</t>
  </si>
  <si>
    <t>03 0 00 00000</t>
  </si>
  <si>
    <t>04 0 00 00000</t>
  </si>
  <si>
    <t>Подпрограмма «Развитие пассажирского автомобильного транспорта».</t>
  </si>
  <si>
    <t>04 2 00 00000</t>
  </si>
  <si>
    <t>Основное мероприятие «Обеспечение населения городского поселения город Поворино услугами автомобильного транспорта общего пользования в границах поселения».</t>
  </si>
  <si>
    <t>04 2 01 00000</t>
  </si>
  <si>
    <t>04 2 01 91310</t>
  </si>
  <si>
    <t>04 1 00 00000</t>
  </si>
  <si>
    <t>Основное мероприятие «Развитие сети автомобильных дорог общего пользования, местного значения».</t>
  </si>
  <si>
    <t>04 1 01 00000</t>
  </si>
  <si>
    <t>Мероприятия по развитию сети автомобильных дорог общего пользования (Закупка товаров, работ и услуг для государственных (муниципальных) нужд)</t>
  </si>
  <si>
    <t>04 1 01 91290</t>
  </si>
  <si>
    <t>Основное мероприятие «Повышение безопасности дорожного движения»</t>
  </si>
  <si>
    <t>04 1 02 00000</t>
  </si>
  <si>
    <t>Мероприятия в сфере безопасности дорожного движения (Закупка товаров, работ и услуг для государственных (муниципальных) нужд)</t>
  </si>
  <si>
    <t>04 1 02 91380</t>
  </si>
  <si>
    <t>Мероприятия, направленные на профилактику безопасности дорожного движения (Закупка товаров, работ и услуг для государственных (муниципальных) нужд)</t>
  </si>
  <si>
    <t>04 1 02 98700</t>
  </si>
  <si>
    <t>01 1 00 00000</t>
  </si>
  <si>
    <t>Основное мероприятие «Благоустройство территории городского поселения город Поворино».</t>
  </si>
  <si>
    <t>01 1 01 00000</t>
  </si>
  <si>
    <t>Благоустройство мест массового отдыха населения городских и сельских поселений Воронежской области. (Иные бюджетные ассигнования)</t>
  </si>
  <si>
    <t>01 1 01 98520</t>
  </si>
  <si>
    <t>Подпрограмма «Развитие градостроительной деятельности».</t>
  </si>
  <si>
    <t>02 1 00 00000</t>
  </si>
  <si>
    <t>Основное мероприятие «Градостроительное проектирование».</t>
  </si>
  <si>
    <t>02 1 01 00000</t>
  </si>
  <si>
    <t>02 1 01 90850</t>
  </si>
  <si>
    <t>02 2 00 00000</t>
  </si>
  <si>
    <t>Основное мероприятие «Переселение граждан из аварийного жилищного фонда».</t>
  </si>
  <si>
    <t>02 2 01 00000</t>
  </si>
  <si>
    <t>02 2 01 09602</t>
  </si>
  <si>
    <t>Основное мероприятие «Проведение капитального ремонта общего имущества в многоквартирных домах.</t>
  </si>
  <si>
    <t>02 2 02 00000</t>
  </si>
  <si>
    <t>Реализация муниципальных функций в сфере обеспечения проведения капитального ремонта общего имущества в многоквартирных домах (Закупка товаров, работ и услуг для государственных (муниципальных) нужд)</t>
  </si>
  <si>
    <t>02 2 02 91190</t>
  </si>
  <si>
    <t>Подпрограмма «Развитие системы теплоснабжения, водоснабжения, водоотведения в городском поселении город Поворино»</t>
  </si>
  <si>
    <t>03 1 00 00000</t>
  </si>
  <si>
    <t>Основное мероприятие «Строительство, реконструкция и содержание систем теплоснабжения».</t>
  </si>
  <si>
    <t>03 1 01 00000</t>
  </si>
  <si>
    <t>03 1 01 40090</t>
  </si>
  <si>
    <t>Основное мероприятие "Мероприятие по недопущению банкротства муниципальных унитарных предприятий городского поселения город Поворино"</t>
  </si>
  <si>
    <t>03 1 04 90200</t>
  </si>
  <si>
    <t>Субсидии муниципальным унитарным предприятиям на мероприятия по финансовому оздоровлению муниципальных унитарных предприятий городского поселения город Поворино (Иные бюджетные ассигнования)</t>
  </si>
  <si>
    <t>01 1 01 S8530</t>
  </si>
  <si>
    <t>Обеспечение сохранности и ремонт военно-мемориальных объектов на территории городского поселения город Поворино. (Закупка товаров, работ и услуг для государственных (муниципальных) нужд)</t>
  </si>
  <si>
    <t>01 1 01 98530</t>
  </si>
  <si>
    <t>Основное мероприятие «Благоустройство мест захоронений городского поселения город Поворино».</t>
  </si>
  <si>
    <t>Основное мероприятие «Благоустройство дворовых территорий городского поселения город Поворино».</t>
  </si>
  <si>
    <t>02 2 03 00000</t>
  </si>
  <si>
    <t>Благоустройство дворовых территорий (Закупка товаров, работ и услуг для государственных (муниципальных) нужд)</t>
  </si>
  <si>
    <t>02 2 03 98610</t>
  </si>
  <si>
    <t>Повышение освещенности автомобильных дорог и улиц за счет средств бюджета (Закупка товаров, работ и услуг для государственных (муниципальных) нужд)</t>
  </si>
  <si>
    <t>04 1 02 98670</t>
  </si>
  <si>
    <t>Создание и содержание объектов социального и производственного комплексов, в том числе объектов общегражданского назначения, жилья, инфраструктуры (Закупка товаров, работ и услуг для государственных (муниципальных) нужд)</t>
  </si>
  <si>
    <t>03 1 02 90200</t>
  </si>
  <si>
    <t>05 0 00 00000</t>
  </si>
  <si>
    <t>05 1 00 00000</t>
  </si>
  <si>
    <t>05 1 01 00000</t>
  </si>
  <si>
    <t>05 1 01 00590</t>
  </si>
  <si>
    <t>05 1 02 00000</t>
  </si>
  <si>
    <t>05 1 02 00590</t>
  </si>
  <si>
    <t>Комплектование книжных фондов библиотек муниципальных образований (Закупка товаров, работ и услуг для государственных (муниципальных) нужд)</t>
  </si>
  <si>
    <t>Подпрограмма «Развитие мер социальной поддержки отдельных категорий граждан»</t>
  </si>
  <si>
    <t>01 4 00 00000</t>
  </si>
  <si>
    <t>Основное мероприятие «Пенсионное обеспечение муниципальных служащих в городском поселении город Поворино».</t>
  </si>
  <si>
    <t>01 4 01 00000</t>
  </si>
  <si>
    <t>Доплаты к пенсиям муниципальных служащих городского поселения город Поворино (Социальное обеспечение и иные выплаты населению)</t>
  </si>
  <si>
    <t>01 4 01 90470</t>
  </si>
  <si>
    <t>Основное мероприятие «Меры социальной поддержки председателей уличных домовых комитетов».</t>
  </si>
  <si>
    <t>01 4 02 00000</t>
  </si>
  <si>
    <t>Мероприятия в области социальной поддержки (Социальное обеспечение и иные выплаты населению)</t>
  </si>
  <si>
    <t>01 4 02 90490</t>
  </si>
  <si>
    <t>Наименование</t>
  </si>
  <si>
    <t>ПР</t>
  </si>
  <si>
    <t>ЦСР</t>
  </si>
  <si>
    <t>ВР</t>
  </si>
  <si>
    <t>03 1 03 00000</t>
  </si>
  <si>
    <t>01 1 01 90200</t>
  </si>
  <si>
    <t>01 1 03 00000</t>
  </si>
  <si>
    <t> 1.2</t>
  </si>
  <si>
    <t> 1.2.1</t>
  </si>
  <si>
    <t>01 3 00 00000</t>
  </si>
  <si>
    <t> 2.1.1</t>
  </si>
  <si>
    <t> 2.2</t>
  </si>
  <si>
    <t>Обеспечение мероприятий по переселению граждан из аварийного жилищного фонда за счет средств бюджетов (Закупка товаров, работ и услуг для государственных (муниципальных) нужд)</t>
  </si>
  <si>
    <t> 2.2.3</t>
  </si>
  <si>
    <t> 3</t>
  </si>
  <si>
    <t> 3.1</t>
  </si>
  <si>
    <t> 3.1.1</t>
  </si>
  <si>
    <t> 4.1.1</t>
  </si>
  <si>
    <t>  4.1.2</t>
  </si>
  <si>
    <t> 4.2</t>
  </si>
  <si>
    <t> 4.2.1</t>
  </si>
  <si>
    <t> 5.</t>
  </si>
  <si>
    <t> 5.1.1</t>
  </si>
  <si>
    <t>Расходы на обеспечение деятельности (оказание услуг) муниципальных казенных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</si>
  <si>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1.1</t>
  </si>
  <si>
    <t>1.1.1</t>
  </si>
  <si>
    <t>№ п/п</t>
  </si>
  <si>
    <t>РЗ</t>
  </si>
  <si>
    <t xml:space="preserve">Сумма </t>
  </si>
  <si>
    <t>(тыс.рублей)</t>
  </si>
  <si>
    <t>1</t>
  </si>
  <si>
    <t>ВСЕГО</t>
  </si>
  <si>
    <t>1.1.2</t>
  </si>
  <si>
    <t>1.1.3</t>
  </si>
  <si>
    <t>1.3</t>
  </si>
  <si>
    <t>1.3.1</t>
  </si>
  <si>
    <t>1.4</t>
  </si>
  <si>
    <t>1.4.1</t>
  </si>
  <si>
    <t>1.4.2</t>
  </si>
  <si>
    <t>2.1</t>
  </si>
  <si>
    <t>2.2.1</t>
  </si>
  <si>
    <t>2.2.2</t>
  </si>
  <si>
    <t>3.1.4</t>
  </si>
  <si>
    <t>4.1</t>
  </si>
  <si>
    <t>5.1</t>
  </si>
  <si>
    <t>5.1.2</t>
  </si>
  <si>
    <t>Непрограммные направления деятельности</t>
  </si>
  <si>
    <t>90 0 00 00000</t>
  </si>
  <si>
    <t>Обеспечение деятельности Контрольно-ревизионной комиссии городского поселения город Поворино</t>
  </si>
  <si>
    <t>93 0 00 00000</t>
  </si>
  <si>
    <t xml:space="preserve">Председатель контрольно-ревизионной комиссии городского поселения город Поворино </t>
  </si>
  <si>
    <t>93 1 00 00000</t>
  </si>
  <si>
    <t>Расходы на обеспечение деятельности председателя контрольно-ревизионной комиссии (Межбюджетные трансферты)</t>
  </si>
  <si>
    <t>93 1 00 92050</t>
  </si>
  <si>
    <t>Обеспечение деятельности Совета народных депутатов городского поселения город Поворино Поворинского муниципального района Воронежской области</t>
  </si>
  <si>
    <t>96 0 00 00000</t>
  </si>
  <si>
    <t>Совет народных депутатов городского поселения город Поворино</t>
  </si>
  <si>
    <t>96 1 00 00000</t>
  </si>
  <si>
    <t>Расходы на обеспечение функций муниципальных органов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</si>
  <si>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96 1 00 92010</t>
  </si>
  <si>
    <t>Расходы на обеспечение функций муниципальных органов (Иные бюджетные ассигнования)</t>
  </si>
  <si>
    <t>03 1 03 S8620</t>
  </si>
  <si>
    <t>Расходы на приобретение комму-нальной специализированной тех-ники  (Закупка товаров, работ и услуг для муниципальных нужд)</t>
  </si>
  <si>
    <t>Основное мероприятие «Благоустройство наиболее посещемых городских территорий общего пользования, благоустройство дворовых территорий многоквартирных домов, реконструкция инженерных систем жилищно - коммунального комплекса».</t>
  </si>
  <si>
    <t> 6.1.</t>
  </si>
  <si>
    <t>04 1 01 S8850</t>
  </si>
  <si>
    <t>02 0 00 00000</t>
  </si>
  <si>
    <t>2</t>
  </si>
  <si>
    <t>05 1 02L 5190</t>
  </si>
  <si>
    <t>Благоустройство территории  городского поселения город Поворино за счет местного бюджета (Закупка товаров, работ и услуг для государственных (муниципальных) нужд)</t>
  </si>
  <si>
    <t>Основное мероприятие «Обеспечение мероприятий по пожарной безопасности и опашке противопожарных защитных минерализованных полос по периметру города".</t>
  </si>
  <si>
    <t>08 0 00 00000</t>
  </si>
  <si>
    <t>Мероприятия в сфере защиты населения от чрезвычайных ситуаций и пожаров  (Закупка товаров, работ и услуг для обеспечения государственных (муниципальных) нужд)</t>
  </si>
  <si>
    <t>08 0 01 00000</t>
  </si>
  <si>
    <t>08 0 01 91430</t>
  </si>
  <si>
    <t>06 0 00 00000</t>
  </si>
  <si>
    <t>06 1 01 98520</t>
  </si>
  <si>
    <t>3.1.3</t>
  </si>
  <si>
    <t>Основное мероприятие  "Мероприятие по приобретение специализированной коммунальной техники"</t>
  </si>
  <si>
    <t>04 1 02 S8670</t>
  </si>
  <si>
    <t>7.1.</t>
  </si>
  <si>
    <t>Расходы на выполнен работ(действий), направленных на   энегросбережение и повышение энергетической эффективности использования электрической энергии в жилищно коммунальном хозяйстве (Закупка товаров, работ и услуг для государственных (муниципальных) нужд)</t>
  </si>
  <si>
    <t>8</t>
  </si>
  <si>
    <t>8.1</t>
  </si>
  <si>
    <t>01</t>
  </si>
  <si>
    <t>04</t>
  </si>
  <si>
    <t>05</t>
  </si>
  <si>
    <t>08</t>
  </si>
  <si>
    <t>03</t>
  </si>
  <si>
    <t>06</t>
  </si>
  <si>
    <t>02</t>
  </si>
  <si>
    <t>09</t>
  </si>
  <si>
    <t>13</t>
  </si>
  <si>
    <t>Подпрограмма «Создание условий для обеспечения качественными жилищными услугами населения городского поселения город Поворино, создание безопасных и благоприятных условий проживания на территории городского поселения город Поворино</t>
  </si>
  <si>
    <t>Расходы на обеспечение деятельности (оказание услуг) муниципальных казенных учреждений  (Межбюджетные трансферты по передаче полномочий по организации библиотечного обслуживанияя населения)</t>
  </si>
  <si>
    <t>Реализация программ формирования современной городской среды (в целях достижения значений дополнительного результата)</t>
  </si>
  <si>
    <t>02 2 01 78760</t>
  </si>
  <si>
    <t>2023 год</t>
  </si>
  <si>
    <t>Муниципальная программа городского поселения город Поворино «Развитие муниципального образования городское поселение город Поворино и местного самоуправления в городском поселении на 2021-2026 годы»</t>
  </si>
  <si>
    <t>Муниципальная программа городского поселения город Поворино «Комплексное развитие транспортной инфраструктуры на территории городского поселения город Поворино Поворинского муниципального района Воронежской области на 2021-2026 годы»</t>
  </si>
  <si>
    <t>Муниципальная программа городского поселения город Поворино «Развитие культуры и библиотечного обслуживания в городском поселении город Поворино на 2021-2026 годы"</t>
  </si>
  <si>
    <t>Муниципальная программа городского поселения город Поворино «Формирование современной городской среды, благоустройство дворовых территорий и территорий функционального назначения городского поселения  город Поворино Поворинского муниципального района Воронежской области на 2018- 2024 годы»</t>
  </si>
  <si>
    <t>Муниципальная программа городского поселения город Поворино «Предупреждение, ликвидация чрезвычайных ситуаций и обеспечение пожарной безопасности на территории городского поселения город Поворино» на 2018-2026 гг</t>
  </si>
  <si>
    <t>Мероприятия по развитию градостроительной деятельности (Межбюджетные трансферты)</t>
  </si>
  <si>
    <t>Муниципальная программа "Комплексное развитие систем коммунальной инфраструктуры городского поселения город Поворино Поворинского муниципального района Воронежской области на 2021-2026 годы"</t>
  </si>
  <si>
    <t>2024 год</t>
  </si>
  <si>
    <t>Мероприятия по переселению граждан из аварийного жилищного фонда</t>
  </si>
  <si>
    <t>Подпрограмма «Развитие дорожного хозяйства городского поселения город Поворино» на 2021-2026 гг</t>
  </si>
  <si>
    <t>Муниципальная программа городского поселения город Поворино «Обеспечение доступным и комфортным жильем населения городского поселения город Поворино Поворинского муниципального района Воронежской области на 2019-2025 годы»</t>
  </si>
  <si>
    <t>Обеспечение населения городского поселения город Поворино услугами автомобильного транспорта общего пользования в границах поселения (Закупка товаров, работ и услуг для государственных (муниципальных) нужд)</t>
  </si>
  <si>
    <t>Подпрограмма «Развитие культуры и библиотечного обслуживания в городском поселении город Поворино» на 2021-2026 гг</t>
  </si>
  <si>
    <t>Основное мероприятие "Развитие культуры в городском поселении город Поворино"</t>
  </si>
  <si>
    <t>Основное мероприятие "Развитие библиотечного обслуживания в городском поселении город Поворино"</t>
  </si>
  <si>
    <t>07 0 02 00000</t>
  </si>
  <si>
    <t>07 0 02 78520</t>
  </si>
  <si>
    <t>06 0 01 00000</t>
  </si>
  <si>
    <t>06 0 F2 55550</t>
  </si>
  <si>
    <t xml:space="preserve"> Деятельность Совета народных депутатов городского поселения город Поворино Поворинского муниципального района Воронежской области</t>
  </si>
  <si>
    <t>07 0 00 00000</t>
  </si>
  <si>
    <t>Благоустройство  мест массового отдыха населения городских и сельских поселений Воронежской области (Закупка товаров, работ и услуг для государственных (муниципальных) нужд)</t>
  </si>
  <si>
    <t>Содержание автомобильных дорог (Закупка товаров, работ и услуг для государственных (муниципальных) нужд)</t>
  </si>
  <si>
    <t>Повышение безопасности дорожного движения на дорогах и улицах за счет средств бюджета (Закупка товаров, работ и услуг для государственных (муниципальных) нужд)</t>
  </si>
  <si>
    <t>Распределение бюджетных ассигнований по целевым статьям (муниципальным программам городского поселения город Поворино и непрограммным направлениям деятельности), группам видов расходов, разделам, подразделам классификации расходов  бюджета городского поселения город Поворино на 2023 год и плановый период  2024-2025 годов</t>
  </si>
  <si>
    <t>2025 год</t>
  </si>
  <si>
    <t>Содержание мест захоронений (Закупка товаров, работ и услуг для государственных (муниципальных) нужд)</t>
  </si>
  <si>
    <t>Выполнение других расходных обязательств. (Закупка товаров, работ и услуг для государственных (муниципальных) нужд)</t>
  </si>
  <si>
    <t>01 1 02 90200</t>
  </si>
  <si>
    <t>Содержание мест захоронений (Предоставление субсидий бюджетным, автономным учреждениям и иным некоммерческим организациям)</t>
  </si>
  <si>
    <t>01 1 03 98530</t>
  </si>
  <si>
    <t>02 2 02 78600</t>
  </si>
  <si>
    <t>Мероприятия по передаче части полномочий  по  решению  вопросов  местного  значения  по осуществлению оценки готовности объектов теплоснабжения и теплопотребления (Межбюджетные трансферты)</t>
  </si>
  <si>
    <t>10</t>
  </si>
  <si>
    <t>Обеспечение мероприятий на софинансирование разницы в расселяемых и предоставляемых площадях при переселении граждан из аварийного жилищного фонда в рамках основного мероприятия  «Проведение и обеспечение мер по переселению граждан из аварийного жилищного фонда</t>
  </si>
  <si>
    <t>01 5 01 00000</t>
  </si>
  <si>
    <t>01 5 01 98520</t>
  </si>
  <si>
    <t>1.5</t>
  </si>
  <si>
    <t>1.5.1</t>
  </si>
  <si>
    <t xml:space="preserve">Приложение 5
к решению Совета народных депутатов
городского поселения город Поворино
 "О бюджете городского поселения город Поворино на 2023 год и на плановый
период 2024 -2025 годов » 
</t>
  </si>
  <si>
    <t>Основное мероприятие "Профилактика терроризма и экстремизма, обеспечение безопасности населения и территории городского поселения г.Поворино"</t>
  </si>
  <si>
    <t>Подпрограмма "Профилактика терроризма и экстремизма, обеспечение безопасности населения и территории городского поселения г.Поворино Поворинского муниципального района Воронежской области"</t>
  </si>
  <si>
    <t xml:space="preserve">Муниципальная программа городского поселения город Поворино «Энергосбережение и повышение энергетической эффективности городского поселения город Поворино Поворинского муниципального района Воронежской области на 2018-2026 годы» </t>
  </si>
  <si>
    <t>Основное мероприятие "Энергосбережение и повышение энергетической эффективности в жилищно коммунальном хозяйстве"</t>
  </si>
  <si>
    <t>03 1 04 00000</t>
  </si>
  <si>
    <t>Субсидия на финансовое обеспечение деятельности прочих общественных организаций</t>
  </si>
  <si>
    <t>Основное мероприятие "Финансовое обеспечение деятельности прочих общественных организаций"</t>
  </si>
  <si>
    <t>03 1 07 00000</t>
  </si>
  <si>
    <t>03 1 07 90200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</si>
</sst>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/>
    <xf numFmtId="0" fontId="1" fillId="0" borderId="1" xfId="0" applyFont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 wrapText="1"/>
    </xf>
    <xf numFmtId="49" fontId="4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/>
    <xf numFmtId="164" fontId="1" fillId="3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0" fontId="3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4" fontId="6" fillId="3" borderId="1" xfId="0" applyNumberFormat="1" applyFont="1" applyFill="1" applyBorder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3" borderId="0" xfId="0" applyFont="1" applyFill="1"/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49" fontId="1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right" wrapText="1"/>
    </xf>
    <xf numFmtId="2" fontId="1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right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O111"/>
  <sheetViews>
    <sheetView tabSelected="1" zoomScalePageLayoutView="110" workbookViewId="0">
      <selection activeCell="G73" sqref="G73"/>
    </sheetView>
  </sheetViews>
  <sheetFormatPr defaultRowHeight="15.75"/>
  <cols>
    <col min="1" max="1" width="5.140625" style="45" customWidth="1"/>
    <col min="2" max="2" width="44.42578125" style="46" customWidth="1"/>
    <col min="3" max="3" width="14.42578125" style="47" customWidth="1"/>
    <col min="4" max="4" width="5.28515625" style="47" customWidth="1"/>
    <col min="5" max="5" width="5" style="47" customWidth="1"/>
    <col min="6" max="6" width="4.5703125" style="47" customWidth="1"/>
    <col min="7" max="8" width="11.5703125" style="47" customWidth="1"/>
    <col min="9" max="9" width="12.28515625" style="47" customWidth="1"/>
    <col min="10" max="16384" width="9.140625" style="47"/>
  </cols>
  <sheetData>
    <row r="2" spans="1:9" ht="117.75" customHeight="1">
      <c r="C2" s="68" t="s">
        <v>231</v>
      </c>
      <c r="D2" s="68"/>
      <c r="E2" s="68"/>
      <c r="F2" s="68"/>
      <c r="G2" s="68"/>
      <c r="H2" s="68"/>
      <c r="I2" s="68"/>
    </row>
    <row r="3" spans="1:9" ht="66.75" customHeight="1">
      <c r="A3" s="74" t="s">
        <v>216</v>
      </c>
      <c r="B3" s="74"/>
      <c r="C3" s="74"/>
      <c r="D3" s="74"/>
      <c r="E3" s="74"/>
      <c r="F3" s="74"/>
      <c r="G3" s="74"/>
      <c r="H3" s="74"/>
      <c r="I3" s="74"/>
    </row>
    <row r="4" spans="1:9">
      <c r="A4" s="69" t="s">
        <v>120</v>
      </c>
      <c r="B4" s="72" t="s">
        <v>94</v>
      </c>
      <c r="C4" s="73" t="s">
        <v>96</v>
      </c>
      <c r="D4" s="73" t="s">
        <v>97</v>
      </c>
      <c r="E4" s="73" t="s">
        <v>121</v>
      </c>
      <c r="F4" s="73" t="s">
        <v>95</v>
      </c>
      <c r="G4" s="35" t="s">
        <v>122</v>
      </c>
      <c r="H4" s="35" t="s">
        <v>122</v>
      </c>
      <c r="I4" s="35" t="s">
        <v>122</v>
      </c>
    </row>
    <row r="5" spans="1:9" ht="31.5">
      <c r="A5" s="70"/>
      <c r="B5" s="72"/>
      <c r="C5" s="73"/>
      <c r="D5" s="73"/>
      <c r="E5" s="73"/>
      <c r="F5" s="73"/>
      <c r="G5" s="35" t="s">
        <v>123</v>
      </c>
      <c r="H5" s="35" t="s">
        <v>123</v>
      </c>
      <c r="I5" s="35" t="s">
        <v>123</v>
      </c>
    </row>
    <row r="6" spans="1:9" ht="32.25" customHeight="1">
      <c r="A6" s="71"/>
      <c r="B6" s="72"/>
      <c r="C6" s="73"/>
      <c r="D6" s="73"/>
      <c r="E6" s="73"/>
      <c r="F6" s="73"/>
      <c r="G6" s="35" t="s">
        <v>191</v>
      </c>
      <c r="H6" s="35" t="s">
        <v>199</v>
      </c>
      <c r="I6" s="35" t="s">
        <v>217</v>
      </c>
    </row>
    <row r="7" spans="1:9">
      <c r="A7" s="48" t="s">
        <v>124</v>
      </c>
      <c r="B7" s="42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</row>
    <row r="8" spans="1:9">
      <c r="A8" s="49"/>
      <c r="B8" s="42" t="s">
        <v>125</v>
      </c>
      <c r="C8" s="43"/>
      <c r="D8" s="43"/>
      <c r="E8" s="43"/>
      <c r="F8" s="43"/>
      <c r="G8" s="44">
        <f>G9+G43+G56+G69+G82+G102+G92+G99+G95</f>
        <v>90358.944889999999</v>
      </c>
      <c r="H8" s="44">
        <f>H9+H43+H56+H69+H82+H102+H92+H99+H95</f>
        <v>105507.87</v>
      </c>
      <c r="I8" s="44">
        <f>I9+I43+I56+I69+I82+I102+I92+I99+I95</f>
        <v>227892.01</v>
      </c>
    </row>
    <row r="9" spans="1:9" ht="96.75" customHeight="1">
      <c r="A9" s="16"/>
      <c r="B9" s="5" t="s">
        <v>192</v>
      </c>
      <c r="C9" s="2" t="s">
        <v>1</v>
      </c>
      <c r="D9" s="2"/>
      <c r="E9" s="2"/>
      <c r="F9" s="2"/>
      <c r="G9" s="23">
        <f>G10+G26+G30+G33+G38+G41</f>
        <v>31493.119999999995</v>
      </c>
      <c r="H9" s="23">
        <f t="shared" ref="H9:I9" si="0">H10+H26+H30+H33+H38+H41</f>
        <v>28475.829999999998</v>
      </c>
      <c r="I9" s="23">
        <f t="shared" si="0"/>
        <v>29542.34</v>
      </c>
    </row>
    <row r="10" spans="1:9" ht="64.5" customHeight="1">
      <c r="A10" s="16" t="s">
        <v>118</v>
      </c>
      <c r="B10" s="5" t="s">
        <v>2</v>
      </c>
      <c r="C10" s="2" t="s">
        <v>39</v>
      </c>
      <c r="D10" s="2"/>
      <c r="E10" s="2"/>
      <c r="F10" s="2"/>
      <c r="G10" s="23">
        <f>G11+G18+G24</f>
        <v>29589.589999999997</v>
      </c>
      <c r="H10" s="23">
        <f>H11+H18+H24</f>
        <v>25898.69</v>
      </c>
      <c r="I10" s="23">
        <f>I11+I18+I24</f>
        <v>26565.200000000001</v>
      </c>
    </row>
    <row r="11" spans="1:9" ht="50.25" customHeight="1">
      <c r="A11" s="1" t="s">
        <v>119</v>
      </c>
      <c r="B11" s="6" t="s">
        <v>40</v>
      </c>
      <c r="C11" s="7" t="s">
        <v>41</v>
      </c>
      <c r="D11" s="8"/>
      <c r="E11" s="8"/>
      <c r="F11" s="8"/>
      <c r="G11" s="9">
        <f>G12+G13+G14+G15+G16+G17</f>
        <v>11326.009999999998</v>
      </c>
      <c r="H11" s="9">
        <f>H12+H13+H14+H15+H16+H17</f>
        <v>7793.21</v>
      </c>
      <c r="I11" s="9">
        <f>I12+I13+I14+I15+I16+I17</f>
        <v>8390.84</v>
      </c>
    </row>
    <row r="12" spans="1:9" ht="64.5" customHeight="1">
      <c r="A12" s="50"/>
      <c r="B12" s="12" t="s">
        <v>42</v>
      </c>
      <c r="C12" s="4" t="s">
        <v>43</v>
      </c>
      <c r="D12" s="2">
        <v>800</v>
      </c>
      <c r="E12" s="3" t="s">
        <v>179</v>
      </c>
      <c r="F12" s="3">
        <v>12</v>
      </c>
      <c r="G12" s="23">
        <v>1459.71</v>
      </c>
      <c r="H12" s="23">
        <v>1750</v>
      </c>
      <c r="I12" s="23">
        <v>1950</v>
      </c>
    </row>
    <row r="13" spans="1:9" ht="36" hidden="1" customHeight="1">
      <c r="A13" s="50"/>
      <c r="B13" s="12"/>
      <c r="C13" s="4"/>
      <c r="D13" s="2"/>
      <c r="E13" s="3"/>
      <c r="F13" s="3"/>
      <c r="G13" s="23"/>
      <c r="H13" s="23"/>
      <c r="I13" s="23"/>
    </row>
    <row r="14" spans="1:9" ht="67.5" customHeight="1">
      <c r="A14" s="50"/>
      <c r="B14" s="12" t="s">
        <v>213</v>
      </c>
      <c r="C14" s="4" t="s">
        <v>43</v>
      </c>
      <c r="D14" s="2">
        <v>200</v>
      </c>
      <c r="E14" s="3" t="s">
        <v>180</v>
      </c>
      <c r="F14" s="3" t="s">
        <v>182</v>
      </c>
      <c r="G14" s="15">
        <f>5642.8+2600+1313</f>
        <v>9555.7999999999993</v>
      </c>
      <c r="H14" s="15">
        <v>6043.21</v>
      </c>
      <c r="I14" s="15">
        <v>6440.84</v>
      </c>
    </row>
    <row r="15" spans="1:9" ht="94.5" hidden="1">
      <c r="A15" s="50"/>
      <c r="B15" s="5" t="s">
        <v>66</v>
      </c>
      <c r="C15" s="4" t="s">
        <v>65</v>
      </c>
      <c r="D15" s="2">
        <v>200</v>
      </c>
      <c r="E15" s="3">
        <v>5</v>
      </c>
      <c r="F15" s="3">
        <v>3</v>
      </c>
      <c r="G15" s="23">
        <v>0</v>
      </c>
      <c r="H15" s="23">
        <v>0</v>
      </c>
      <c r="I15" s="23">
        <v>0</v>
      </c>
    </row>
    <row r="16" spans="1:9" ht="53.25" customHeight="1">
      <c r="A16" s="50"/>
      <c r="B16" s="5" t="s">
        <v>218</v>
      </c>
      <c r="C16" s="4" t="s">
        <v>67</v>
      </c>
      <c r="D16" s="2">
        <v>200</v>
      </c>
      <c r="E16" s="3" t="s">
        <v>180</v>
      </c>
      <c r="F16" s="3" t="s">
        <v>182</v>
      </c>
      <c r="G16" s="23">
        <v>310.5</v>
      </c>
      <c r="H16" s="23">
        <v>0</v>
      </c>
      <c r="I16" s="23">
        <v>0</v>
      </c>
    </row>
    <row r="17" spans="1:9" ht="0.75" hidden="1" customHeight="1" thickBot="1">
      <c r="A17" s="16"/>
      <c r="B17" s="5" t="s">
        <v>19</v>
      </c>
      <c r="C17" s="4" t="s">
        <v>99</v>
      </c>
      <c r="D17" s="2">
        <v>200</v>
      </c>
      <c r="E17" s="3">
        <v>5</v>
      </c>
      <c r="F17" s="3">
        <v>3</v>
      </c>
      <c r="G17" s="23">
        <v>0</v>
      </c>
      <c r="H17" s="23">
        <v>0</v>
      </c>
      <c r="I17" s="23">
        <v>0</v>
      </c>
    </row>
    <row r="18" spans="1:9" ht="51.75" customHeight="1">
      <c r="A18" s="1" t="s">
        <v>126</v>
      </c>
      <c r="B18" s="6" t="s">
        <v>3</v>
      </c>
      <c r="C18" s="7" t="s">
        <v>4</v>
      </c>
      <c r="D18" s="8"/>
      <c r="E18" s="10"/>
      <c r="F18" s="10"/>
      <c r="G18" s="11">
        <f>G19+G20+G21+G22+G23</f>
        <v>16684.71</v>
      </c>
      <c r="H18" s="11">
        <f t="shared" ref="H18:I18" si="1">H19+H20+H21+H22+H23</f>
        <v>16526.61</v>
      </c>
      <c r="I18" s="11">
        <f t="shared" si="1"/>
        <v>16595.490000000002</v>
      </c>
    </row>
    <row r="19" spans="1:9" ht="125.25" customHeight="1">
      <c r="A19" s="50"/>
      <c r="B19" s="5" t="s">
        <v>0</v>
      </c>
      <c r="C19" s="4" t="s">
        <v>5</v>
      </c>
      <c r="D19" s="2">
        <v>100</v>
      </c>
      <c r="E19" s="3" t="s">
        <v>178</v>
      </c>
      <c r="F19" s="3" t="s">
        <v>179</v>
      </c>
      <c r="G19" s="23">
        <f>11227.23+429.05</f>
        <v>11656.279999999999</v>
      </c>
      <c r="H19" s="23">
        <v>11339.41</v>
      </c>
      <c r="I19" s="23">
        <v>11452.69</v>
      </c>
    </row>
    <row r="20" spans="1:9" ht="66" customHeight="1">
      <c r="A20" s="50"/>
      <c r="B20" s="5" t="s">
        <v>6</v>
      </c>
      <c r="C20" s="4" t="s">
        <v>5</v>
      </c>
      <c r="D20" s="2">
        <v>200</v>
      </c>
      <c r="E20" s="3" t="s">
        <v>178</v>
      </c>
      <c r="F20" s="3" t="s">
        <v>179</v>
      </c>
      <c r="G20" s="23">
        <v>3091.87</v>
      </c>
      <c r="H20" s="23">
        <v>3298.09</v>
      </c>
      <c r="I20" s="23">
        <v>3240.08</v>
      </c>
    </row>
    <row r="21" spans="1:9" ht="51" customHeight="1">
      <c r="A21" s="50"/>
      <c r="B21" s="5" t="s">
        <v>7</v>
      </c>
      <c r="C21" s="4" t="s">
        <v>5</v>
      </c>
      <c r="D21" s="2">
        <v>800</v>
      </c>
      <c r="E21" s="3" t="s">
        <v>178</v>
      </c>
      <c r="F21" s="3" t="s">
        <v>179</v>
      </c>
      <c r="G21" s="23">
        <v>25</v>
      </c>
      <c r="H21" s="23">
        <v>25</v>
      </c>
      <c r="I21" s="23">
        <v>25</v>
      </c>
    </row>
    <row r="22" spans="1:9" ht="126" customHeight="1">
      <c r="A22" s="16"/>
      <c r="B22" s="5" t="s">
        <v>8</v>
      </c>
      <c r="C22" s="4" t="s">
        <v>9</v>
      </c>
      <c r="D22" s="2">
        <v>100</v>
      </c>
      <c r="E22" s="3" t="s">
        <v>178</v>
      </c>
      <c r="F22" s="3" t="s">
        <v>179</v>
      </c>
      <c r="G22" s="23">
        <f>1348.42+60.94</f>
        <v>1409.3600000000001</v>
      </c>
      <c r="H22" s="23">
        <v>1361.91</v>
      </c>
      <c r="I22" s="23">
        <v>1375.52</v>
      </c>
    </row>
    <row r="23" spans="1:9" ht="69" customHeight="1">
      <c r="A23" s="16"/>
      <c r="B23" s="5" t="s">
        <v>219</v>
      </c>
      <c r="C23" s="4" t="s">
        <v>220</v>
      </c>
      <c r="D23" s="2">
        <v>200</v>
      </c>
      <c r="E23" s="3" t="s">
        <v>178</v>
      </c>
      <c r="F23" s="3">
        <v>13</v>
      </c>
      <c r="G23" s="23">
        <v>502.2</v>
      </c>
      <c r="H23" s="23">
        <v>502.2</v>
      </c>
      <c r="I23" s="23">
        <v>502.2</v>
      </c>
    </row>
    <row r="24" spans="1:9" ht="49.5" customHeight="1">
      <c r="A24" s="1" t="s">
        <v>127</v>
      </c>
      <c r="B24" s="6" t="s">
        <v>68</v>
      </c>
      <c r="C24" s="7" t="s">
        <v>100</v>
      </c>
      <c r="D24" s="8"/>
      <c r="E24" s="10" t="s">
        <v>180</v>
      </c>
      <c r="F24" s="10" t="s">
        <v>182</v>
      </c>
      <c r="G24" s="11">
        <f>G25</f>
        <v>1578.87</v>
      </c>
      <c r="H24" s="11">
        <f>H25</f>
        <v>1578.87</v>
      </c>
      <c r="I24" s="11">
        <f>I25</f>
        <v>1578.87</v>
      </c>
    </row>
    <row r="25" spans="1:9" s="51" customFormat="1" ht="67.5" customHeight="1">
      <c r="A25" s="18"/>
      <c r="B25" s="31" t="s">
        <v>221</v>
      </c>
      <c r="C25" s="32" t="s">
        <v>222</v>
      </c>
      <c r="D25" s="20">
        <v>600</v>
      </c>
      <c r="E25" s="21" t="s">
        <v>180</v>
      </c>
      <c r="F25" s="21" t="s">
        <v>182</v>
      </c>
      <c r="G25" s="33">
        <v>1578.87</v>
      </c>
      <c r="H25" s="33">
        <v>1578.87</v>
      </c>
      <c r="I25" s="33">
        <v>1578.87</v>
      </c>
    </row>
    <row r="26" spans="1:9" ht="36.75" customHeight="1">
      <c r="A26" s="16" t="s">
        <v>101</v>
      </c>
      <c r="B26" s="5" t="s">
        <v>15</v>
      </c>
      <c r="C26" s="4" t="s">
        <v>16</v>
      </c>
      <c r="D26" s="2"/>
      <c r="E26" s="3"/>
      <c r="F26" s="3"/>
      <c r="G26" s="23">
        <f>G27</f>
        <v>1231</v>
      </c>
      <c r="H26" s="23">
        <f>H27</f>
        <v>2081</v>
      </c>
      <c r="I26" s="23">
        <f>I27</f>
        <v>2481</v>
      </c>
    </row>
    <row r="27" spans="1:9" ht="46.5" customHeight="1">
      <c r="A27" s="1" t="s">
        <v>102</v>
      </c>
      <c r="B27" s="6" t="s">
        <v>17</v>
      </c>
      <c r="C27" s="7" t="s">
        <v>18</v>
      </c>
      <c r="D27" s="8"/>
      <c r="E27" s="10"/>
      <c r="F27" s="10"/>
      <c r="G27" s="11">
        <f>G28+G29</f>
        <v>1231</v>
      </c>
      <c r="H27" s="11">
        <f>H28+H29</f>
        <v>2081</v>
      </c>
      <c r="I27" s="11">
        <f>I28+I29</f>
        <v>2481</v>
      </c>
    </row>
    <row r="28" spans="1:9" ht="47.25" customHeight="1">
      <c r="A28" s="16"/>
      <c r="B28" s="5" t="s">
        <v>19</v>
      </c>
      <c r="C28" s="4" t="s">
        <v>20</v>
      </c>
      <c r="D28" s="2">
        <v>200</v>
      </c>
      <c r="E28" s="3" t="s">
        <v>178</v>
      </c>
      <c r="F28" s="3">
        <v>13</v>
      </c>
      <c r="G28" s="23">
        <v>350</v>
      </c>
      <c r="H28" s="23">
        <v>350</v>
      </c>
      <c r="I28" s="23">
        <v>350</v>
      </c>
    </row>
    <row r="29" spans="1:9" ht="49.5" customHeight="1">
      <c r="A29" s="16"/>
      <c r="B29" s="5" t="s">
        <v>19</v>
      </c>
      <c r="C29" s="4" t="s">
        <v>20</v>
      </c>
      <c r="D29" s="2">
        <v>200</v>
      </c>
      <c r="E29" s="3" t="s">
        <v>179</v>
      </c>
      <c r="F29" s="3">
        <v>12</v>
      </c>
      <c r="G29" s="23">
        <v>881</v>
      </c>
      <c r="H29" s="23">
        <v>1731</v>
      </c>
      <c r="I29" s="23">
        <v>2131</v>
      </c>
    </row>
    <row r="30" spans="1:9" ht="32.25" customHeight="1">
      <c r="A30" s="16" t="s">
        <v>128</v>
      </c>
      <c r="B30" s="5" t="s">
        <v>10</v>
      </c>
      <c r="C30" s="4" t="s">
        <v>103</v>
      </c>
      <c r="D30" s="2"/>
      <c r="E30" s="3"/>
      <c r="F30" s="3"/>
      <c r="G30" s="23">
        <f>G31</f>
        <v>50</v>
      </c>
      <c r="H30" s="23">
        <f t="shared" ref="G30:I31" si="2">H31</f>
        <v>50</v>
      </c>
      <c r="I30" s="23">
        <f t="shared" si="2"/>
        <v>50</v>
      </c>
    </row>
    <row r="31" spans="1:9" ht="52.5" customHeight="1">
      <c r="A31" s="1" t="s">
        <v>129</v>
      </c>
      <c r="B31" s="6" t="s">
        <v>11</v>
      </c>
      <c r="C31" s="7" t="s">
        <v>12</v>
      </c>
      <c r="D31" s="8"/>
      <c r="E31" s="10"/>
      <c r="F31" s="10"/>
      <c r="G31" s="11">
        <f t="shared" si="2"/>
        <v>50</v>
      </c>
      <c r="H31" s="11">
        <f t="shared" si="2"/>
        <v>50</v>
      </c>
      <c r="I31" s="11">
        <f t="shared" si="2"/>
        <v>50</v>
      </c>
    </row>
    <row r="32" spans="1:9" ht="53.25" customHeight="1">
      <c r="A32" s="16"/>
      <c r="B32" s="5" t="s">
        <v>13</v>
      </c>
      <c r="C32" s="4" t="s">
        <v>14</v>
      </c>
      <c r="D32" s="2">
        <v>800</v>
      </c>
      <c r="E32" s="3" t="s">
        <v>178</v>
      </c>
      <c r="F32" s="3">
        <v>11</v>
      </c>
      <c r="G32" s="23">
        <v>50</v>
      </c>
      <c r="H32" s="23">
        <v>50</v>
      </c>
      <c r="I32" s="23">
        <v>50</v>
      </c>
    </row>
    <row r="33" spans="1:15" ht="33.75" customHeight="1">
      <c r="A33" s="16" t="s">
        <v>130</v>
      </c>
      <c r="B33" s="5" t="s">
        <v>84</v>
      </c>
      <c r="C33" s="4" t="s">
        <v>85</v>
      </c>
      <c r="D33" s="2"/>
      <c r="E33" s="52"/>
      <c r="F33" s="52"/>
      <c r="G33" s="23">
        <f>G34+G36</f>
        <v>372.53000000000003</v>
      </c>
      <c r="H33" s="23">
        <f>H34+H36</f>
        <v>396.14</v>
      </c>
      <c r="I33" s="23">
        <f>I34+I36</f>
        <v>396.14</v>
      </c>
    </row>
    <row r="34" spans="1:15" ht="48" customHeight="1">
      <c r="A34" s="1" t="s">
        <v>131</v>
      </c>
      <c r="B34" s="6" t="s">
        <v>86</v>
      </c>
      <c r="C34" s="7" t="s">
        <v>87</v>
      </c>
      <c r="D34" s="8"/>
      <c r="E34" s="52"/>
      <c r="F34" s="52"/>
      <c r="G34" s="11">
        <f>G35</f>
        <v>283.29000000000002</v>
      </c>
      <c r="H34" s="11">
        <f>H35</f>
        <v>298.87</v>
      </c>
      <c r="I34" s="11">
        <f>I35</f>
        <v>298.87</v>
      </c>
    </row>
    <row r="35" spans="1:15" ht="64.5" customHeight="1">
      <c r="A35" s="16"/>
      <c r="B35" s="5" t="s">
        <v>88</v>
      </c>
      <c r="C35" s="4" t="s">
        <v>89</v>
      </c>
      <c r="D35" s="2">
        <v>300</v>
      </c>
      <c r="E35" s="3">
        <v>10</v>
      </c>
      <c r="F35" s="3" t="s">
        <v>178</v>
      </c>
      <c r="G35" s="23">
        <v>283.29000000000002</v>
      </c>
      <c r="H35" s="23">
        <v>298.87</v>
      </c>
      <c r="I35" s="23">
        <v>298.87</v>
      </c>
    </row>
    <row r="36" spans="1:15" ht="51" customHeight="1">
      <c r="A36" s="1" t="s">
        <v>132</v>
      </c>
      <c r="B36" s="6" t="s">
        <v>90</v>
      </c>
      <c r="C36" s="7" t="s">
        <v>91</v>
      </c>
      <c r="D36" s="8"/>
      <c r="E36" s="52"/>
      <c r="F36" s="52"/>
      <c r="G36" s="11">
        <f>G37</f>
        <v>89.24</v>
      </c>
      <c r="H36" s="11">
        <f>H37</f>
        <v>97.27</v>
      </c>
      <c r="I36" s="11">
        <f>I37</f>
        <v>97.27</v>
      </c>
    </row>
    <row r="37" spans="1:15" ht="50.25" customHeight="1">
      <c r="A37" s="16"/>
      <c r="B37" s="5" t="s">
        <v>92</v>
      </c>
      <c r="C37" s="4" t="s">
        <v>93</v>
      </c>
      <c r="D37" s="2">
        <v>300</v>
      </c>
      <c r="E37" s="3">
        <v>10</v>
      </c>
      <c r="F37" s="3" t="s">
        <v>183</v>
      </c>
      <c r="G37" s="23">
        <v>89.24</v>
      </c>
      <c r="H37" s="23">
        <v>97.27</v>
      </c>
      <c r="I37" s="23">
        <v>97.27</v>
      </c>
    </row>
    <row r="38" spans="1:15" s="51" customFormat="1" ht="66.75" hidden="1" customHeight="1">
      <c r="A38" s="18"/>
      <c r="B38" s="12"/>
      <c r="C38" s="19"/>
      <c r="D38" s="20"/>
      <c r="E38" s="21"/>
      <c r="F38" s="21"/>
      <c r="G38" s="23"/>
      <c r="H38" s="23"/>
      <c r="I38" s="23"/>
    </row>
    <row r="39" spans="1:15" s="51" customFormat="1" ht="34.5" hidden="1" customHeight="1">
      <c r="A39" s="18"/>
      <c r="B39" s="17"/>
      <c r="C39" s="22"/>
      <c r="D39" s="20"/>
      <c r="E39" s="21"/>
      <c r="F39" s="21"/>
      <c r="G39" s="23"/>
      <c r="H39" s="23"/>
      <c r="I39" s="23"/>
    </row>
    <row r="40" spans="1:15" s="51" customFormat="1" ht="33" hidden="1" customHeight="1">
      <c r="A40" s="18"/>
      <c r="B40" s="12"/>
      <c r="C40" s="22"/>
      <c r="D40" s="20"/>
      <c r="E40" s="21"/>
      <c r="F40" s="21"/>
      <c r="G40" s="23"/>
      <c r="H40" s="23"/>
      <c r="I40" s="23"/>
    </row>
    <row r="41" spans="1:15" s="51" customFormat="1" ht="95.25" customHeight="1">
      <c r="A41" s="18" t="s">
        <v>229</v>
      </c>
      <c r="B41" s="57" t="s">
        <v>233</v>
      </c>
      <c r="C41" s="59" t="s">
        <v>227</v>
      </c>
      <c r="D41" s="20"/>
      <c r="E41" s="21" t="s">
        <v>180</v>
      </c>
      <c r="F41" s="21" t="s">
        <v>182</v>
      </c>
      <c r="G41" s="33">
        <f>G42</f>
        <v>250</v>
      </c>
      <c r="H41" s="33">
        <f>H42</f>
        <v>50</v>
      </c>
      <c r="I41" s="33">
        <f>I42</f>
        <v>50</v>
      </c>
    </row>
    <row r="42" spans="1:15" s="51" customFormat="1" ht="63.75" customHeight="1">
      <c r="A42" s="24" t="s">
        <v>230</v>
      </c>
      <c r="B42" s="58" t="s">
        <v>232</v>
      </c>
      <c r="C42" s="60" t="s">
        <v>228</v>
      </c>
      <c r="D42" s="61">
        <v>200</v>
      </c>
      <c r="E42" s="62" t="s">
        <v>180</v>
      </c>
      <c r="F42" s="62" t="s">
        <v>182</v>
      </c>
      <c r="G42" s="63">
        <v>250</v>
      </c>
      <c r="H42" s="63">
        <v>50</v>
      </c>
      <c r="I42" s="63">
        <v>50</v>
      </c>
    </row>
    <row r="43" spans="1:15" ht="109.5" customHeight="1">
      <c r="A43" s="16" t="s">
        <v>161</v>
      </c>
      <c r="B43" s="5" t="s">
        <v>202</v>
      </c>
      <c r="C43" s="4" t="s">
        <v>160</v>
      </c>
      <c r="D43" s="53"/>
      <c r="E43" s="52"/>
      <c r="F43" s="52"/>
      <c r="G43" s="23">
        <f>G44+G47</f>
        <v>399.34</v>
      </c>
      <c r="H43" s="23">
        <f>H44+H47</f>
        <v>399.33</v>
      </c>
      <c r="I43" s="23">
        <f>I44+I47</f>
        <v>121312.93000000001</v>
      </c>
    </row>
    <row r="44" spans="1:15" ht="36" customHeight="1">
      <c r="A44" s="16" t="s">
        <v>133</v>
      </c>
      <c r="B44" s="5" t="s">
        <v>44</v>
      </c>
      <c r="C44" s="4" t="s">
        <v>45</v>
      </c>
      <c r="D44" s="53"/>
      <c r="E44" s="52"/>
      <c r="F44" s="52"/>
      <c r="G44" s="23">
        <f t="shared" ref="G44:I45" si="3">G45</f>
        <v>17.2</v>
      </c>
      <c r="H44" s="23">
        <f t="shared" si="3"/>
        <v>17.2</v>
      </c>
      <c r="I44" s="23">
        <f t="shared" si="3"/>
        <v>17.2</v>
      </c>
    </row>
    <row r="45" spans="1:15" ht="35.25" customHeight="1">
      <c r="A45" s="1" t="s">
        <v>104</v>
      </c>
      <c r="B45" s="6" t="s">
        <v>46</v>
      </c>
      <c r="C45" s="7" t="s">
        <v>47</v>
      </c>
      <c r="D45" s="53"/>
      <c r="E45" s="52"/>
      <c r="F45" s="52"/>
      <c r="G45" s="11">
        <f t="shared" si="3"/>
        <v>17.2</v>
      </c>
      <c r="H45" s="11">
        <f t="shared" si="3"/>
        <v>17.2</v>
      </c>
      <c r="I45" s="11">
        <f t="shared" si="3"/>
        <v>17.2</v>
      </c>
    </row>
    <row r="46" spans="1:15" ht="30.75" customHeight="1">
      <c r="A46" s="50"/>
      <c r="B46" s="5" t="s">
        <v>197</v>
      </c>
      <c r="C46" s="4" t="s">
        <v>48</v>
      </c>
      <c r="D46" s="2">
        <v>500</v>
      </c>
      <c r="E46" s="3" t="s">
        <v>179</v>
      </c>
      <c r="F46" s="3">
        <v>12</v>
      </c>
      <c r="G46" s="23">
        <v>17.2</v>
      </c>
      <c r="H46" s="23">
        <v>17.2</v>
      </c>
      <c r="I46" s="23">
        <v>17.2</v>
      </c>
    </row>
    <row r="47" spans="1:15" ht="113.25" customHeight="1">
      <c r="A47" s="16" t="s">
        <v>105</v>
      </c>
      <c r="B47" s="5" t="s">
        <v>187</v>
      </c>
      <c r="C47" s="4" t="s">
        <v>49</v>
      </c>
      <c r="D47" s="53"/>
      <c r="E47" s="52"/>
      <c r="F47" s="52"/>
      <c r="G47" s="23">
        <f>G48+G51</f>
        <v>382.14</v>
      </c>
      <c r="H47" s="23">
        <f t="shared" ref="H47:I47" si="4">H48+H51</f>
        <v>382.13</v>
      </c>
      <c r="I47" s="23">
        <f t="shared" si="4"/>
        <v>121295.73000000001</v>
      </c>
      <c r="O47" s="5"/>
    </row>
    <row r="48" spans="1:15" ht="32.25" customHeight="1">
      <c r="A48" s="1" t="s">
        <v>134</v>
      </c>
      <c r="B48" s="6" t="s">
        <v>50</v>
      </c>
      <c r="C48" s="8" t="s">
        <v>51</v>
      </c>
      <c r="D48" s="53"/>
      <c r="E48" s="52"/>
      <c r="F48" s="52"/>
      <c r="G48" s="11">
        <f>G49+G50</f>
        <v>142.13999999999999</v>
      </c>
      <c r="H48" s="11">
        <f>H49+H50</f>
        <v>142.13</v>
      </c>
      <c r="I48" s="11">
        <f>I49+I50</f>
        <v>142.13</v>
      </c>
      <c r="O48" s="14"/>
    </row>
    <row r="49" spans="1:15" ht="78" customHeight="1">
      <c r="A49" s="16"/>
      <c r="B49" s="5" t="s">
        <v>106</v>
      </c>
      <c r="C49" s="4" t="s">
        <v>52</v>
      </c>
      <c r="D49" s="2">
        <v>200</v>
      </c>
      <c r="E49" s="3" t="s">
        <v>180</v>
      </c>
      <c r="F49" s="3" t="s">
        <v>178</v>
      </c>
      <c r="G49" s="23">
        <v>142.13999999999999</v>
      </c>
      <c r="H49" s="23">
        <v>142.13</v>
      </c>
      <c r="I49" s="23">
        <v>142.13</v>
      </c>
      <c r="O49" s="14"/>
    </row>
    <row r="50" spans="1:15" ht="126" customHeight="1">
      <c r="A50" s="16"/>
      <c r="B50" s="14" t="s">
        <v>226</v>
      </c>
      <c r="C50" s="34" t="s">
        <v>190</v>
      </c>
      <c r="D50" s="2">
        <v>400</v>
      </c>
      <c r="E50" s="3" t="s">
        <v>180</v>
      </c>
      <c r="F50" s="3" t="s">
        <v>178</v>
      </c>
      <c r="G50" s="15">
        <v>0</v>
      </c>
      <c r="H50" s="15">
        <v>0</v>
      </c>
      <c r="I50" s="15">
        <v>0</v>
      </c>
    </row>
    <row r="51" spans="1:15" ht="48" customHeight="1">
      <c r="A51" s="1" t="s">
        <v>135</v>
      </c>
      <c r="B51" s="37" t="s">
        <v>53</v>
      </c>
      <c r="C51" s="36" t="s">
        <v>54</v>
      </c>
      <c r="D51" s="2"/>
      <c r="E51" s="3" t="s">
        <v>180</v>
      </c>
      <c r="F51" s="3" t="s">
        <v>178</v>
      </c>
      <c r="G51" s="15">
        <f>G52+G53</f>
        <v>240</v>
      </c>
      <c r="H51" s="15">
        <f t="shared" ref="H51:I51" si="5">H52+H53</f>
        <v>240</v>
      </c>
      <c r="I51" s="15">
        <f t="shared" si="5"/>
        <v>121153.60000000001</v>
      </c>
    </row>
    <row r="52" spans="1:15" ht="33.75" customHeight="1">
      <c r="A52" s="16"/>
      <c r="B52" s="14" t="s">
        <v>200</v>
      </c>
      <c r="C52" s="34" t="s">
        <v>223</v>
      </c>
      <c r="D52" s="2">
        <v>200</v>
      </c>
      <c r="E52" s="3" t="s">
        <v>180</v>
      </c>
      <c r="F52" s="3" t="s">
        <v>178</v>
      </c>
      <c r="G52" s="15">
        <v>0</v>
      </c>
      <c r="H52" s="15">
        <v>0</v>
      </c>
      <c r="I52" s="15">
        <v>120913.60000000001</v>
      </c>
    </row>
    <row r="53" spans="1:15" ht="63" customHeight="1">
      <c r="A53" s="16"/>
      <c r="B53" s="14" t="s">
        <v>55</v>
      </c>
      <c r="C53" s="34" t="s">
        <v>56</v>
      </c>
      <c r="D53" s="2">
        <v>200</v>
      </c>
      <c r="E53" s="3" t="s">
        <v>180</v>
      </c>
      <c r="F53" s="3" t="s">
        <v>178</v>
      </c>
      <c r="G53" s="15">
        <v>240</v>
      </c>
      <c r="H53" s="15">
        <v>240</v>
      </c>
      <c r="I53" s="15">
        <v>240</v>
      </c>
    </row>
    <row r="54" spans="1:15" ht="33.75" hidden="1" customHeight="1" thickBot="1">
      <c r="A54" s="1" t="s">
        <v>107</v>
      </c>
      <c r="B54" s="6" t="s">
        <v>69</v>
      </c>
      <c r="C54" s="7" t="s">
        <v>70</v>
      </c>
      <c r="D54" s="53"/>
      <c r="E54" s="52"/>
      <c r="F54" s="52"/>
      <c r="G54" s="11">
        <v>0</v>
      </c>
      <c r="H54" s="11">
        <v>0</v>
      </c>
      <c r="I54" s="11">
        <v>0</v>
      </c>
    </row>
    <row r="55" spans="1:15" ht="32.25" hidden="1" customHeight="1" thickBot="1">
      <c r="A55" s="16"/>
      <c r="B55" s="5" t="s">
        <v>71</v>
      </c>
      <c r="C55" s="4" t="s">
        <v>72</v>
      </c>
      <c r="D55" s="2">
        <v>200</v>
      </c>
      <c r="E55" s="3">
        <v>5</v>
      </c>
      <c r="F55" s="3">
        <v>3</v>
      </c>
      <c r="G55" s="23">
        <v>0</v>
      </c>
      <c r="H55" s="23">
        <v>0</v>
      </c>
      <c r="I55" s="23">
        <v>0</v>
      </c>
    </row>
    <row r="56" spans="1:15" ht="96" customHeight="1">
      <c r="A56" s="16" t="s">
        <v>108</v>
      </c>
      <c r="B56" s="5" t="s">
        <v>198</v>
      </c>
      <c r="C56" s="4" t="s">
        <v>21</v>
      </c>
      <c r="D56" s="53"/>
      <c r="E56" s="52"/>
      <c r="F56" s="52"/>
      <c r="G56" s="23">
        <f>G57</f>
        <v>144.84489000000002</v>
      </c>
      <c r="H56" s="23">
        <f t="shared" ref="H56:I56" si="6">H57</f>
        <v>0</v>
      </c>
      <c r="I56" s="23">
        <f t="shared" si="6"/>
        <v>0</v>
      </c>
    </row>
    <row r="57" spans="1:15" ht="63" customHeight="1">
      <c r="A57" s="16" t="s">
        <v>109</v>
      </c>
      <c r="B57" s="5" t="s">
        <v>57</v>
      </c>
      <c r="C57" s="4" t="s">
        <v>58</v>
      </c>
      <c r="D57" s="53"/>
      <c r="E57" s="52"/>
      <c r="F57" s="52"/>
      <c r="G57" s="23">
        <f>G58+G65+G67</f>
        <v>144.84489000000002</v>
      </c>
      <c r="H57" s="23">
        <f t="shared" ref="H57:I57" si="7">H58+H65</f>
        <v>0</v>
      </c>
      <c r="I57" s="23">
        <f t="shared" si="7"/>
        <v>0</v>
      </c>
    </row>
    <row r="58" spans="1:15" ht="48.75" customHeight="1">
      <c r="A58" s="1" t="s">
        <v>110</v>
      </c>
      <c r="B58" s="6" t="s">
        <v>59</v>
      </c>
      <c r="C58" s="7" t="s">
        <v>60</v>
      </c>
      <c r="D58" s="53"/>
      <c r="E58" s="52"/>
      <c r="F58" s="52"/>
      <c r="G58" s="11">
        <f>+G59</f>
        <v>0.5</v>
      </c>
      <c r="H58" s="11">
        <f t="shared" ref="H58:I58" si="8">+H59</f>
        <v>0</v>
      </c>
      <c r="I58" s="11">
        <f t="shared" si="8"/>
        <v>0</v>
      </c>
    </row>
    <row r="59" spans="1:15" ht="100.5" customHeight="1">
      <c r="A59" s="1"/>
      <c r="B59" s="14" t="s">
        <v>224</v>
      </c>
      <c r="C59" s="19" t="s">
        <v>61</v>
      </c>
      <c r="D59" s="2">
        <v>500</v>
      </c>
      <c r="E59" s="3" t="s">
        <v>180</v>
      </c>
      <c r="F59" s="3" t="s">
        <v>184</v>
      </c>
      <c r="G59" s="23">
        <v>0.5</v>
      </c>
      <c r="H59" s="23">
        <v>0</v>
      </c>
      <c r="I59" s="23">
        <v>0</v>
      </c>
    </row>
    <row r="60" spans="1:15" ht="0.75" hidden="1" customHeight="1" thickBot="1">
      <c r="A60" s="50"/>
      <c r="B60" s="5" t="s">
        <v>75</v>
      </c>
      <c r="C60" s="4" t="s">
        <v>76</v>
      </c>
      <c r="D60" s="2">
        <v>800</v>
      </c>
      <c r="E60" s="3">
        <v>5</v>
      </c>
      <c r="F60" s="3">
        <v>5</v>
      </c>
      <c r="G60" s="23">
        <v>0</v>
      </c>
      <c r="H60" s="23">
        <v>0</v>
      </c>
      <c r="I60" s="23">
        <v>0</v>
      </c>
    </row>
    <row r="61" spans="1:15" ht="36.75" hidden="1" customHeight="1" thickBot="1">
      <c r="A61" s="1" t="s">
        <v>171</v>
      </c>
      <c r="B61" s="5" t="s">
        <v>172</v>
      </c>
      <c r="C61" s="4" t="s">
        <v>98</v>
      </c>
      <c r="D61" s="2"/>
      <c r="E61" s="3">
        <v>5</v>
      </c>
      <c r="F61" s="3">
        <v>2</v>
      </c>
      <c r="G61" s="23">
        <v>0</v>
      </c>
      <c r="H61" s="23">
        <v>0</v>
      </c>
      <c r="I61" s="23">
        <v>0</v>
      </c>
    </row>
    <row r="62" spans="1:15" ht="47.25" hidden="1" customHeight="1" thickBot="1">
      <c r="A62" s="50"/>
      <c r="B62" s="5" t="s">
        <v>156</v>
      </c>
      <c r="C62" s="4" t="s">
        <v>155</v>
      </c>
      <c r="D62" s="2">
        <v>200</v>
      </c>
      <c r="E62" s="3">
        <v>5</v>
      </c>
      <c r="F62" s="3">
        <v>2</v>
      </c>
      <c r="G62" s="23">
        <v>0</v>
      </c>
      <c r="H62" s="23">
        <v>0</v>
      </c>
      <c r="I62" s="23">
        <v>0</v>
      </c>
    </row>
    <row r="63" spans="1:15" ht="63" hidden="1">
      <c r="A63" s="1" t="s">
        <v>136</v>
      </c>
      <c r="B63" s="6" t="s">
        <v>62</v>
      </c>
      <c r="C63" s="13" t="s">
        <v>63</v>
      </c>
      <c r="D63" s="53"/>
      <c r="E63" s="3">
        <v>5</v>
      </c>
      <c r="F63" s="3">
        <v>2</v>
      </c>
      <c r="G63" s="23">
        <f>G64</f>
        <v>0</v>
      </c>
      <c r="H63" s="23">
        <f>H64</f>
        <v>0</v>
      </c>
      <c r="I63" s="23">
        <f>I64</f>
        <v>0</v>
      </c>
    </row>
    <row r="64" spans="1:15" ht="94.5" hidden="1">
      <c r="A64" s="50"/>
      <c r="B64" s="5" t="s">
        <v>64</v>
      </c>
      <c r="C64" s="13" t="s">
        <v>63</v>
      </c>
      <c r="D64" s="2">
        <v>800</v>
      </c>
      <c r="E64" s="3">
        <v>5</v>
      </c>
      <c r="F64" s="3">
        <v>2</v>
      </c>
      <c r="G64" s="23">
        <v>0</v>
      </c>
      <c r="H64" s="23">
        <v>0</v>
      </c>
      <c r="I64" s="23">
        <v>0</v>
      </c>
    </row>
    <row r="65" spans="1:9" ht="63">
      <c r="A65" s="50"/>
      <c r="B65" s="67" t="s">
        <v>62</v>
      </c>
      <c r="C65" s="26" t="s">
        <v>236</v>
      </c>
      <c r="D65" s="2"/>
      <c r="E65" s="3" t="s">
        <v>180</v>
      </c>
      <c r="F65" s="3" t="s">
        <v>184</v>
      </c>
      <c r="G65" s="23">
        <f>G66</f>
        <v>94.344890000000007</v>
      </c>
      <c r="H65" s="23">
        <f t="shared" ref="H65:I65" si="9">H66</f>
        <v>0</v>
      </c>
      <c r="I65" s="23">
        <f t="shared" si="9"/>
        <v>0</v>
      </c>
    </row>
    <row r="66" spans="1:9" ht="94.5">
      <c r="A66" s="50"/>
      <c r="B66" s="25" t="s">
        <v>64</v>
      </c>
      <c r="C66" s="26" t="s">
        <v>63</v>
      </c>
      <c r="D66" s="2">
        <v>800</v>
      </c>
      <c r="E66" s="3" t="s">
        <v>180</v>
      </c>
      <c r="F66" s="3" t="s">
        <v>184</v>
      </c>
      <c r="G66" s="23">
        <v>94.344890000000007</v>
      </c>
      <c r="H66" s="23">
        <v>0</v>
      </c>
      <c r="I66" s="23">
        <v>0</v>
      </c>
    </row>
    <row r="67" spans="1:9" ht="47.25">
      <c r="A67" s="50"/>
      <c r="B67" s="67" t="s">
        <v>238</v>
      </c>
      <c r="C67" s="26" t="s">
        <v>239</v>
      </c>
      <c r="D67" s="2"/>
      <c r="E67" s="3" t="s">
        <v>180</v>
      </c>
      <c r="F67" s="3" t="s">
        <v>184</v>
      </c>
      <c r="G67" s="23">
        <f>G68</f>
        <v>50</v>
      </c>
      <c r="H67" s="23">
        <v>0</v>
      </c>
      <c r="I67" s="23">
        <v>0</v>
      </c>
    </row>
    <row r="68" spans="1:9" ht="47.25">
      <c r="A68" s="50"/>
      <c r="B68" s="25" t="s">
        <v>237</v>
      </c>
      <c r="C68" s="26" t="s">
        <v>240</v>
      </c>
      <c r="D68" s="2">
        <v>800</v>
      </c>
      <c r="E68" s="3" t="s">
        <v>180</v>
      </c>
      <c r="F68" s="3" t="s">
        <v>184</v>
      </c>
      <c r="G68" s="23">
        <v>50</v>
      </c>
      <c r="H68" s="23">
        <v>0</v>
      </c>
      <c r="I68" s="23">
        <v>0</v>
      </c>
    </row>
    <row r="69" spans="1:9" ht="110.25" customHeight="1">
      <c r="A69" s="16">
        <v>4</v>
      </c>
      <c r="B69" s="5" t="s">
        <v>193</v>
      </c>
      <c r="C69" s="4" t="s">
        <v>22</v>
      </c>
      <c r="D69" s="53"/>
      <c r="E69" s="52"/>
      <c r="F69" s="52"/>
      <c r="G69" s="23">
        <f>G70+G79</f>
        <v>38585.199999999997</v>
      </c>
      <c r="H69" s="23">
        <f>H70+H79</f>
        <v>39877.81</v>
      </c>
      <c r="I69" s="23">
        <f>I70+I79</f>
        <v>41429.839999999997</v>
      </c>
    </row>
    <row r="70" spans="1:9" ht="48" customHeight="1">
      <c r="A70" s="16" t="s">
        <v>137</v>
      </c>
      <c r="B70" s="5" t="s">
        <v>201</v>
      </c>
      <c r="C70" s="4" t="s">
        <v>28</v>
      </c>
      <c r="D70" s="53"/>
      <c r="E70" s="52"/>
      <c r="F70" s="52"/>
      <c r="G70" s="23">
        <f>G71+G74</f>
        <v>36135.199999999997</v>
      </c>
      <c r="H70" s="23">
        <f>H71+H74</f>
        <v>38727.81</v>
      </c>
      <c r="I70" s="23">
        <f>I71+I74</f>
        <v>40279.839999999997</v>
      </c>
    </row>
    <row r="71" spans="1:9" ht="49.5" customHeight="1">
      <c r="A71" s="1" t="s">
        <v>111</v>
      </c>
      <c r="B71" s="6" t="s">
        <v>29</v>
      </c>
      <c r="C71" s="7" t="s">
        <v>30</v>
      </c>
      <c r="D71" s="53"/>
      <c r="E71" s="52"/>
      <c r="F71" s="52"/>
      <c r="G71" s="11">
        <f>G72+G73</f>
        <v>30248.6</v>
      </c>
      <c r="H71" s="11">
        <f>H72+H73</f>
        <v>31644.2</v>
      </c>
      <c r="I71" s="11">
        <f>I72+I73</f>
        <v>32493.85</v>
      </c>
    </row>
    <row r="72" spans="1:9" ht="54" customHeight="1">
      <c r="A72" s="16"/>
      <c r="B72" s="5" t="s">
        <v>214</v>
      </c>
      <c r="C72" s="4" t="s">
        <v>32</v>
      </c>
      <c r="D72" s="2">
        <v>200</v>
      </c>
      <c r="E72" s="3" t="s">
        <v>179</v>
      </c>
      <c r="F72" s="3" t="s">
        <v>185</v>
      </c>
      <c r="G72" s="23">
        <f>7420+1719</f>
        <v>9139</v>
      </c>
      <c r="H72" s="15">
        <v>9600</v>
      </c>
      <c r="I72" s="15">
        <v>10449.65</v>
      </c>
    </row>
    <row r="73" spans="1:9" ht="70.5" customHeight="1">
      <c r="A73" s="16"/>
      <c r="B73" s="5" t="s">
        <v>31</v>
      </c>
      <c r="C73" s="4" t="s">
        <v>159</v>
      </c>
      <c r="D73" s="2">
        <v>200</v>
      </c>
      <c r="E73" s="3" t="s">
        <v>179</v>
      </c>
      <c r="F73" s="3" t="s">
        <v>185</v>
      </c>
      <c r="G73" s="23">
        <v>21109.599999999999</v>
      </c>
      <c r="H73" s="23">
        <v>22044.2</v>
      </c>
      <c r="I73" s="23">
        <v>22044.2</v>
      </c>
    </row>
    <row r="74" spans="1:9" ht="39" customHeight="1">
      <c r="A74" s="1" t="s">
        <v>112</v>
      </c>
      <c r="B74" s="6" t="s">
        <v>33</v>
      </c>
      <c r="C74" s="7" t="s">
        <v>34</v>
      </c>
      <c r="D74" s="53"/>
      <c r="E74" s="52"/>
      <c r="F74" s="52"/>
      <c r="G74" s="11">
        <f>G75+G76+G77+G78</f>
        <v>5886.6</v>
      </c>
      <c r="H74" s="11">
        <f>H75+H76+H77+H78</f>
        <v>7083.6100000000006</v>
      </c>
      <c r="I74" s="11">
        <f>I75+I76+I77+I78</f>
        <v>7785.99</v>
      </c>
    </row>
    <row r="75" spans="1:9" ht="80.25" customHeight="1">
      <c r="A75" s="16"/>
      <c r="B75" s="5" t="s">
        <v>215</v>
      </c>
      <c r="C75" s="4" t="s">
        <v>74</v>
      </c>
      <c r="D75" s="2">
        <v>200</v>
      </c>
      <c r="E75" s="3" t="s">
        <v>180</v>
      </c>
      <c r="F75" s="3" t="s">
        <v>182</v>
      </c>
      <c r="G75" s="23">
        <v>885</v>
      </c>
      <c r="H75" s="23">
        <v>958</v>
      </c>
      <c r="I75" s="23">
        <v>1037.3599999999999</v>
      </c>
    </row>
    <row r="76" spans="1:9" ht="64.5" customHeight="1">
      <c r="A76" s="16"/>
      <c r="B76" s="5" t="s">
        <v>73</v>
      </c>
      <c r="C76" s="4" t="s">
        <v>173</v>
      </c>
      <c r="D76" s="2">
        <v>200</v>
      </c>
      <c r="E76" s="3" t="s">
        <v>180</v>
      </c>
      <c r="F76" s="3" t="s">
        <v>182</v>
      </c>
      <c r="G76" s="23">
        <v>3201.6</v>
      </c>
      <c r="H76" s="23">
        <v>3201.6</v>
      </c>
      <c r="I76" s="23">
        <v>3201.6</v>
      </c>
    </row>
    <row r="77" spans="1:9" ht="67.5" customHeight="1">
      <c r="A77" s="50"/>
      <c r="B77" s="5" t="s">
        <v>35</v>
      </c>
      <c r="C77" s="2" t="s">
        <v>36</v>
      </c>
      <c r="D77" s="2">
        <v>200</v>
      </c>
      <c r="E77" s="3" t="s">
        <v>179</v>
      </c>
      <c r="F77" s="3" t="s">
        <v>185</v>
      </c>
      <c r="G77" s="23">
        <v>1800</v>
      </c>
      <c r="H77" s="15">
        <v>2924.01</v>
      </c>
      <c r="I77" s="15">
        <v>3547.03</v>
      </c>
    </row>
    <row r="78" spans="1:9" ht="84" customHeight="1">
      <c r="A78" s="50"/>
      <c r="B78" s="5" t="s">
        <v>37</v>
      </c>
      <c r="C78" s="4" t="s">
        <v>38</v>
      </c>
      <c r="D78" s="2">
        <v>200</v>
      </c>
      <c r="E78" s="3" t="s">
        <v>179</v>
      </c>
      <c r="F78" s="3" t="s">
        <v>185</v>
      </c>
      <c r="G78" s="23">
        <v>0</v>
      </c>
      <c r="H78" s="23">
        <v>0</v>
      </c>
      <c r="I78" s="23">
        <v>0</v>
      </c>
    </row>
    <row r="79" spans="1:9" ht="36.75" customHeight="1">
      <c r="A79" s="16" t="s">
        <v>113</v>
      </c>
      <c r="B79" s="5" t="s">
        <v>23</v>
      </c>
      <c r="C79" s="4" t="s">
        <v>24</v>
      </c>
      <c r="D79" s="53"/>
      <c r="E79" s="52"/>
      <c r="F79" s="52"/>
      <c r="G79" s="23">
        <f>G80</f>
        <v>2450</v>
      </c>
      <c r="H79" s="23">
        <f>H80</f>
        <v>1150</v>
      </c>
      <c r="I79" s="23">
        <f>I80</f>
        <v>1150</v>
      </c>
    </row>
    <row r="80" spans="1:9" ht="82.5" customHeight="1">
      <c r="A80" s="1" t="s">
        <v>114</v>
      </c>
      <c r="B80" s="6" t="s">
        <v>25</v>
      </c>
      <c r="C80" s="7" t="s">
        <v>26</v>
      </c>
      <c r="D80" s="53"/>
      <c r="E80" s="52"/>
      <c r="F80" s="52"/>
      <c r="G80" s="11">
        <f>G81</f>
        <v>2450</v>
      </c>
      <c r="H80" s="11">
        <f t="shared" ref="H80:I80" si="10">H81</f>
        <v>1150</v>
      </c>
      <c r="I80" s="11">
        <f t="shared" si="10"/>
        <v>1150</v>
      </c>
    </row>
    <row r="81" spans="1:9" ht="97.5" customHeight="1">
      <c r="A81" s="1"/>
      <c r="B81" s="12" t="s">
        <v>203</v>
      </c>
      <c r="C81" s="4" t="s">
        <v>27</v>
      </c>
      <c r="D81" s="2">
        <v>200</v>
      </c>
      <c r="E81" s="3" t="s">
        <v>179</v>
      </c>
      <c r="F81" s="3" t="s">
        <v>181</v>
      </c>
      <c r="G81" s="23">
        <f>50+2400</f>
        <v>2450</v>
      </c>
      <c r="H81" s="23">
        <v>1150</v>
      </c>
      <c r="I81" s="23">
        <v>1150</v>
      </c>
    </row>
    <row r="82" spans="1:9" ht="80.25" customHeight="1">
      <c r="A82" s="16" t="s">
        <v>115</v>
      </c>
      <c r="B82" s="5" t="s">
        <v>194</v>
      </c>
      <c r="C82" s="4" t="s">
        <v>77</v>
      </c>
      <c r="D82" s="53"/>
      <c r="E82" s="52"/>
      <c r="F82" s="52"/>
      <c r="G82" s="23">
        <f>G83</f>
        <v>13787.93</v>
      </c>
      <c r="H82" s="23">
        <f t="shared" ref="H82:I82" si="11">H83</f>
        <v>13787.93</v>
      </c>
      <c r="I82" s="23">
        <f t="shared" si="11"/>
        <v>13787.93</v>
      </c>
    </row>
    <row r="83" spans="1:9" ht="50.25" customHeight="1">
      <c r="A83" s="16" t="s">
        <v>138</v>
      </c>
      <c r="B83" s="5" t="s">
        <v>204</v>
      </c>
      <c r="C83" s="4" t="s">
        <v>78</v>
      </c>
      <c r="D83" s="53"/>
      <c r="E83" s="52"/>
      <c r="F83" s="52"/>
      <c r="G83" s="23">
        <f>G84+G86</f>
        <v>13787.93</v>
      </c>
      <c r="H83" s="23">
        <f t="shared" ref="H83:I83" si="12">H84+H86</f>
        <v>13787.93</v>
      </c>
      <c r="I83" s="23">
        <f t="shared" si="12"/>
        <v>13787.93</v>
      </c>
    </row>
    <row r="84" spans="1:9" ht="51.75" customHeight="1">
      <c r="A84" s="1" t="s">
        <v>116</v>
      </c>
      <c r="B84" s="6" t="s">
        <v>205</v>
      </c>
      <c r="C84" s="7" t="s">
        <v>79</v>
      </c>
      <c r="D84" s="53"/>
      <c r="E84" s="52"/>
      <c r="F84" s="52"/>
      <c r="G84" s="11">
        <f>G85</f>
        <v>8357.6299999999992</v>
      </c>
      <c r="H84" s="11">
        <f t="shared" ref="H84:I84" si="13">H85</f>
        <v>8357.6299999999992</v>
      </c>
      <c r="I84" s="11">
        <f t="shared" si="13"/>
        <v>8357.6299999999992</v>
      </c>
    </row>
    <row r="85" spans="1:9" ht="144.75" customHeight="1">
      <c r="A85" s="50"/>
      <c r="B85" s="5" t="s">
        <v>117</v>
      </c>
      <c r="C85" s="2" t="s">
        <v>80</v>
      </c>
      <c r="D85" s="2">
        <v>500</v>
      </c>
      <c r="E85" s="3" t="s">
        <v>181</v>
      </c>
      <c r="F85" s="3" t="s">
        <v>178</v>
      </c>
      <c r="G85" s="23">
        <v>8357.6299999999992</v>
      </c>
      <c r="H85" s="23">
        <v>8357.6299999999992</v>
      </c>
      <c r="I85" s="23">
        <v>8357.6299999999992</v>
      </c>
    </row>
    <row r="86" spans="1:9" ht="48.75" customHeight="1">
      <c r="A86" s="1" t="s">
        <v>139</v>
      </c>
      <c r="B86" s="6" t="s">
        <v>206</v>
      </c>
      <c r="C86" s="7" t="s">
        <v>81</v>
      </c>
      <c r="D86" s="53"/>
      <c r="E86" s="52"/>
      <c r="F86" s="52"/>
      <c r="G86" s="11">
        <f>G87+G88+G89+G90+G91</f>
        <v>5430.3</v>
      </c>
      <c r="H86" s="11">
        <f>H87+H88+H89+H90+H91</f>
        <v>5430.3</v>
      </c>
      <c r="I86" s="11">
        <f>I87+I88+I89+I90+I91</f>
        <v>5430.3</v>
      </c>
    </row>
    <row r="87" spans="1:9" ht="96" hidden="1" customHeight="1">
      <c r="A87" s="16"/>
      <c r="B87" s="5"/>
      <c r="C87" s="4"/>
      <c r="D87" s="2"/>
      <c r="E87" s="3"/>
      <c r="F87" s="3"/>
      <c r="G87" s="23"/>
      <c r="H87" s="23"/>
      <c r="I87" s="23"/>
    </row>
    <row r="88" spans="1:9" ht="76.5" customHeight="1">
      <c r="A88" s="16"/>
      <c r="B88" s="5" t="s">
        <v>188</v>
      </c>
      <c r="C88" s="4" t="s">
        <v>82</v>
      </c>
      <c r="D88" s="2">
        <v>500</v>
      </c>
      <c r="E88" s="3" t="s">
        <v>181</v>
      </c>
      <c r="F88" s="3" t="s">
        <v>178</v>
      </c>
      <c r="G88" s="23">
        <v>5430.3</v>
      </c>
      <c r="H88" s="23">
        <v>5430.3</v>
      </c>
      <c r="I88" s="23">
        <v>5430.3</v>
      </c>
    </row>
    <row r="89" spans="1:9" ht="46.5" hidden="1" customHeight="1">
      <c r="A89" s="16"/>
      <c r="B89" s="5"/>
      <c r="C89" s="4"/>
      <c r="D89" s="2"/>
      <c r="E89" s="3"/>
      <c r="F89" s="3"/>
      <c r="G89" s="23"/>
      <c r="H89" s="23"/>
      <c r="I89" s="23"/>
    </row>
    <row r="90" spans="1:9" ht="48.75" hidden="1" customHeight="1" thickBot="1">
      <c r="A90" s="18"/>
      <c r="B90" s="12" t="s">
        <v>83</v>
      </c>
      <c r="C90" s="19" t="s">
        <v>162</v>
      </c>
      <c r="D90" s="20">
        <v>200</v>
      </c>
      <c r="E90" s="21">
        <v>8</v>
      </c>
      <c r="F90" s="21">
        <v>1</v>
      </c>
      <c r="G90" s="23">
        <v>0</v>
      </c>
      <c r="H90" s="23">
        <v>0</v>
      </c>
      <c r="I90" s="23">
        <v>0</v>
      </c>
    </row>
    <row r="91" spans="1:9" ht="0.75" hidden="1" customHeight="1" thickBot="1">
      <c r="A91" s="18"/>
      <c r="B91" s="12" t="s">
        <v>83</v>
      </c>
      <c r="C91" s="19" t="s">
        <v>162</v>
      </c>
      <c r="D91" s="20">
        <v>500</v>
      </c>
      <c r="E91" s="21">
        <v>8</v>
      </c>
      <c r="F91" s="21">
        <v>1</v>
      </c>
      <c r="G91" s="23">
        <v>0</v>
      </c>
      <c r="H91" s="23">
        <v>0</v>
      </c>
      <c r="I91" s="23">
        <v>0</v>
      </c>
    </row>
    <row r="92" spans="1:9" ht="129" customHeight="1">
      <c r="A92" s="54">
        <v>6</v>
      </c>
      <c r="B92" s="64" t="s">
        <v>195</v>
      </c>
      <c r="C92" s="22" t="s">
        <v>169</v>
      </c>
      <c r="D92" s="55"/>
      <c r="E92" s="27"/>
      <c r="F92" s="27"/>
      <c r="G92" s="11">
        <f>G93</f>
        <v>0</v>
      </c>
      <c r="H92" s="11">
        <f>H93</f>
        <v>21200</v>
      </c>
      <c r="I92" s="11">
        <f>I93</f>
        <v>20000</v>
      </c>
    </row>
    <row r="93" spans="1:9" ht="117.75" customHeight="1">
      <c r="A93" s="24" t="s">
        <v>158</v>
      </c>
      <c r="B93" s="17" t="s">
        <v>157</v>
      </c>
      <c r="C93" s="22" t="s">
        <v>209</v>
      </c>
      <c r="D93" s="55"/>
      <c r="E93" s="27"/>
      <c r="F93" s="27"/>
      <c r="G93" s="11">
        <f t="shared" ref="G93:I93" si="14">G94</f>
        <v>0</v>
      </c>
      <c r="H93" s="11">
        <f t="shared" si="14"/>
        <v>21200</v>
      </c>
      <c r="I93" s="11">
        <f t="shared" si="14"/>
        <v>20000</v>
      </c>
    </row>
    <row r="94" spans="1:9" ht="48.75" customHeight="1">
      <c r="A94" s="54"/>
      <c r="B94" s="25" t="s">
        <v>189</v>
      </c>
      <c r="C94" s="26" t="s">
        <v>210</v>
      </c>
      <c r="D94" s="20">
        <v>200</v>
      </c>
      <c r="E94" s="27" t="s">
        <v>180</v>
      </c>
      <c r="F94" s="27" t="s">
        <v>182</v>
      </c>
      <c r="G94" s="23">
        <v>0</v>
      </c>
      <c r="H94" s="23">
        <v>21200</v>
      </c>
      <c r="I94" s="23">
        <v>20000</v>
      </c>
    </row>
    <row r="95" spans="1:9" ht="112.5" customHeight="1">
      <c r="A95" s="54">
        <v>7</v>
      </c>
      <c r="B95" s="12" t="s">
        <v>234</v>
      </c>
      <c r="C95" s="22" t="s">
        <v>212</v>
      </c>
      <c r="D95" s="55"/>
      <c r="E95" s="27"/>
      <c r="F95" s="27"/>
      <c r="G95" s="11">
        <f>G96</f>
        <v>4200</v>
      </c>
      <c r="H95" s="11">
        <f>H96</f>
        <v>0</v>
      </c>
      <c r="I95" s="11">
        <f>I96</f>
        <v>0</v>
      </c>
    </row>
    <row r="96" spans="1:9" ht="67.5" customHeight="1">
      <c r="A96" s="24" t="s">
        <v>174</v>
      </c>
      <c r="B96" s="17" t="s">
        <v>235</v>
      </c>
      <c r="C96" s="28" t="s">
        <v>207</v>
      </c>
      <c r="D96" s="55"/>
      <c r="E96" s="27"/>
      <c r="F96" s="27"/>
      <c r="G96" s="11">
        <f>G97</f>
        <v>4200</v>
      </c>
      <c r="H96" s="11">
        <f t="shared" ref="H96:I96" si="15">H97</f>
        <v>0</v>
      </c>
      <c r="I96" s="11">
        <f t="shared" si="15"/>
        <v>0</v>
      </c>
    </row>
    <row r="97" spans="1:9" ht="96.75" customHeight="1">
      <c r="A97" s="56"/>
      <c r="B97" s="12" t="s">
        <v>175</v>
      </c>
      <c r="C97" s="20" t="s">
        <v>208</v>
      </c>
      <c r="D97" s="20">
        <v>200</v>
      </c>
      <c r="E97" s="21" t="s">
        <v>180</v>
      </c>
      <c r="F97" s="21" t="s">
        <v>182</v>
      </c>
      <c r="G97" s="23">
        <v>4200</v>
      </c>
      <c r="H97" s="23">
        <v>0</v>
      </c>
      <c r="I97" s="23">
        <v>0</v>
      </c>
    </row>
    <row r="98" spans="1:9" ht="0.75" hidden="1" customHeight="1" thickBot="1">
      <c r="A98" s="56"/>
      <c r="B98" s="12" t="s">
        <v>163</v>
      </c>
      <c r="C98" s="20" t="s">
        <v>170</v>
      </c>
      <c r="D98" s="20">
        <v>200</v>
      </c>
      <c r="E98" s="21">
        <v>5</v>
      </c>
      <c r="F98" s="21">
        <v>3</v>
      </c>
      <c r="G98" s="23">
        <v>0</v>
      </c>
      <c r="H98" s="23">
        <v>0</v>
      </c>
      <c r="I98" s="23">
        <v>0</v>
      </c>
    </row>
    <row r="99" spans="1:9" ht="80.25" customHeight="1">
      <c r="A99" s="18" t="s">
        <v>176</v>
      </c>
      <c r="B99" s="12" t="s">
        <v>196</v>
      </c>
      <c r="C99" s="19" t="s">
        <v>165</v>
      </c>
      <c r="D99" s="55"/>
      <c r="E99" s="27"/>
      <c r="F99" s="27"/>
      <c r="G99" s="23">
        <f t="shared" ref="G99:I100" si="16">G100</f>
        <v>100</v>
      </c>
      <c r="H99" s="23">
        <f t="shared" si="16"/>
        <v>100</v>
      </c>
      <c r="I99" s="23">
        <f t="shared" si="16"/>
        <v>100</v>
      </c>
    </row>
    <row r="100" spans="1:9" ht="80.25" customHeight="1">
      <c r="A100" s="24" t="s">
        <v>177</v>
      </c>
      <c r="B100" s="17" t="s">
        <v>164</v>
      </c>
      <c r="C100" s="22" t="s">
        <v>167</v>
      </c>
      <c r="D100" s="55"/>
      <c r="E100" s="27"/>
      <c r="F100" s="27"/>
      <c r="G100" s="11">
        <f t="shared" si="16"/>
        <v>100</v>
      </c>
      <c r="H100" s="11">
        <f t="shared" si="16"/>
        <v>100</v>
      </c>
      <c r="I100" s="11">
        <f t="shared" si="16"/>
        <v>100</v>
      </c>
    </row>
    <row r="101" spans="1:9" ht="80.25" customHeight="1">
      <c r="A101" s="18"/>
      <c r="B101" s="12" t="s">
        <v>166</v>
      </c>
      <c r="C101" s="19" t="s">
        <v>168</v>
      </c>
      <c r="D101" s="20">
        <v>200</v>
      </c>
      <c r="E101" s="21" t="s">
        <v>182</v>
      </c>
      <c r="F101" s="21" t="s">
        <v>225</v>
      </c>
      <c r="G101" s="23">
        <v>100</v>
      </c>
      <c r="H101" s="23">
        <v>100</v>
      </c>
      <c r="I101" s="23">
        <v>100</v>
      </c>
    </row>
    <row r="102" spans="1:9" ht="31.5">
      <c r="A102" s="54"/>
      <c r="B102" s="12" t="s">
        <v>140</v>
      </c>
      <c r="C102" s="19" t="s">
        <v>141</v>
      </c>
      <c r="D102" s="55"/>
      <c r="E102" s="27"/>
      <c r="F102" s="27"/>
      <c r="G102" s="23">
        <f>G103+G106</f>
        <v>1648.51</v>
      </c>
      <c r="H102" s="23">
        <f t="shared" ref="H102:I102" si="17">H103+H106</f>
        <v>1666.9699999999998</v>
      </c>
      <c r="I102" s="23">
        <f t="shared" si="17"/>
        <v>1718.97</v>
      </c>
    </row>
    <row r="103" spans="1:9" ht="45.75" customHeight="1">
      <c r="A103" s="29"/>
      <c r="B103" s="12" t="s">
        <v>142</v>
      </c>
      <c r="C103" s="19" t="s">
        <v>143</v>
      </c>
      <c r="D103" s="55"/>
      <c r="E103" s="27"/>
      <c r="F103" s="27"/>
      <c r="G103" s="23">
        <f t="shared" ref="G103:I104" si="18">G104</f>
        <v>80</v>
      </c>
      <c r="H103" s="23">
        <f t="shared" si="18"/>
        <v>80</v>
      </c>
      <c r="I103" s="23">
        <f t="shared" si="18"/>
        <v>80</v>
      </c>
    </row>
    <row r="104" spans="1:9" ht="47.25" customHeight="1">
      <c r="A104" s="29"/>
      <c r="B104" s="12" t="s">
        <v>144</v>
      </c>
      <c r="C104" s="19" t="s">
        <v>145</v>
      </c>
      <c r="D104" s="55"/>
      <c r="E104" s="27"/>
      <c r="F104" s="27"/>
      <c r="G104" s="23">
        <f t="shared" si="18"/>
        <v>80</v>
      </c>
      <c r="H104" s="23">
        <f t="shared" si="18"/>
        <v>80</v>
      </c>
      <c r="I104" s="23">
        <f t="shared" si="18"/>
        <v>80</v>
      </c>
    </row>
    <row r="105" spans="1:9" ht="47.25">
      <c r="A105" s="29"/>
      <c r="B105" s="12" t="s">
        <v>146</v>
      </c>
      <c r="C105" s="19" t="s">
        <v>147</v>
      </c>
      <c r="D105" s="20">
        <v>500</v>
      </c>
      <c r="E105" s="21" t="s">
        <v>178</v>
      </c>
      <c r="F105" s="21" t="s">
        <v>186</v>
      </c>
      <c r="G105" s="23">
        <v>80</v>
      </c>
      <c r="H105" s="23">
        <v>80</v>
      </c>
      <c r="I105" s="23">
        <v>80</v>
      </c>
    </row>
    <row r="106" spans="1:9" ht="78.75">
      <c r="A106" s="29"/>
      <c r="B106" s="12" t="s">
        <v>148</v>
      </c>
      <c r="C106" s="19" t="s">
        <v>149</v>
      </c>
      <c r="D106" s="55"/>
      <c r="E106" s="27"/>
      <c r="F106" s="27"/>
      <c r="G106" s="23">
        <f t="shared" ref="G106:I106" si="19">G107</f>
        <v>1568.51</v>
      </c>
      <c r="H106" s="23">
        <f t="shared" si="19"/>
        <v>1586.9699999999998</v>
      </c>
      <c r="I106" s="23">
        <f t="shared" si="19"/>
        <v>1638.97</v>
      </c>
    </row>
    <row r="107" spans="1:9" ht="31.5" hidden="1">
      <c r="A107" s="29"/>
      <c r="B107" s="12" t="s">
        <v>150</v>
      </c>
      <c r="C107" s="19" t="s">
        <v>151</v>
      </c>
      <c r="D107" s="55"/>
      <c r="E107" s="27"/>
      <c r="F107" s="27"/>
      <c r="G107" s="23">
        <f>G109+G110+G111</f>
        <v>1568.51</v>
      </c>
      <c r="H107" s="23">
        <f>H109+H110+H111</f>
        <v>1586.9699999999998</v>
      </c>
      <c r="I107" s="23">
        <f>I109+I110+I111</f>
        <v>1638.97</v>
      </c>
    </row>
    <row r="108" spans="1:9" s="41" customFormat="1" ht="69.75" customHeight="1">
      <c r="A108" s="30"/>
      <c r="B108" s="17" t="s">
        <v>211</v>
      </c>
      <c r="C108" s="22" t="s">
        <v>151</v>
      </c>
      <c r="D108" s="39"/>
      <c r="E108" s="40" t="s">
        <v>178</v>
      </c>
      <c r="F108" s="40" t="s">
        <v>182</v>
      </c>
      <c r="G108" s="11">
        <f>G109+G110+G111</f>
        <v>1568.51</v>
      </c>
      <c r="H108" s="11">
        <f t="shared" ref="H108:I108" si="20">H109+H110+H111</f>
        <v>1586.9699999999998</v>
      </c>
      <c r="I108" s="11">
        <f t="shared" si="20"/>
        <v>1638.97</v>
      </c>
    </row>
    <row r="109" spans="1:9" ht="126" customHeight="1">
      <c r="A109" s="29"/>
      <c r="B109" s="12" t="s">
        <v>152</v>
      </c>
      <c r="C109" s="19" t="s">
        <v>153</v>
      </c>
      <c r="D109" s="20">
        <v>100</v>
      </c>
      <c r="E109" s="21" t="s">
        <v>178</v>
      </c>
      <c r="F109" s="21" t="s">
        <v>182</v>
      </c>
      <c r="G109" s="65">
        <f>1191.6+38.71</f>
        <v>1230.31</v>
      </c>
      <c r="H109" s="65">
        <v>1217.5999999999999</v>
      </c>
      <c r="I109" s="65">
        <v>1311.5</v>
      </c>
    </row>
    <row r="110" spans="1:9" ht="64.5" customHeight="1">
      <c r="A110" s="29"/>
      <c r="B110" s="12" t="s">
        <v>6</v>
      </c>
      <c r="C110" s="19" t="s">
        <v>153</v>
      </c>
      <c r="D110" s="20">
        <v>200</v>
      </c>
      <c r="E110" s="21" t="s">
        <v>178</v>
      </c>
      <c r="F110" s="21" t="s">
        <v>182</v>
      </c>
      <c r="G110" s="65">
        <v>311.7</v>
      </c>
      <c r="H110" s="66">
        <v>342.87</v>
      </c>
      <c r="I110" s="66">
        <v>300.97000000000003</v>
      </c>
    </row>
    <row r="111" spans="1:9" ht="46.5" customHeight="1">
      <c r="A111" s="29"/>
      <c r="B111" s="12" t="s">
        <v>154</v>
      </c>
      <c r="C111" s="19" t="s">
        <v>153</v>
      </c>
      <c r="D111" s="20">
        <v>800</v>
      </c>
      <c r="E111" s="21" t="s">
        <v>178</v>
      </c>
      <c r="F111" s="21" t="s">
        <v>182</v>
      </c>
      <c r="G111" s="65">
        <v>26.5</v>
      </c>
      <c r="H111" s="65">
        <v>26.5</v>
      </c>
      <c r="I111" s="65">
        <v>26.5</v>
      </c>
    </row>
  </sheetData>
  <mergeCells count="8">
    <mergeCell ref="C2:I2"/>
    <mergeCell ref="A4:A6"/>
    <mergeCell ref="B4:B6"/>
    <mergeCell ref="C4:C6"/>
    <mergeCell ref="D4:D6"/>
    <mergeCell ref="E4:E6"/>
    <mergeCell ref="F4:F6"/>
    <mergeCell ref="A3:I3"/>
  </mergeCells>
  <pageMargins left="0.11811023622047245" right="0.11811023622047245" top="0.19685039370078741" bottom="0.35433070866141736" header="0" footer="0"/>
  <pageSetup paperSize="9" scale="85" firstPageNumber="59" orientation="portrait" useFirstPageNumber="1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2022-2024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2023-06-26T11:42:33Z</dcterms:modified>
</cp:coreProperties>
</file>