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Лист1!$A$114</definedName>
  </definedNames>
  <calcPr calcId="124519"/>
</workbook>
</file>

<file path=xl/calcChain.xml><?xml version="1.0" encoding="utf-8"?>
<calcChain xmlns="http://schemas.openxmlformats.org/spreadsheetml/2006/main">
  <c r="G91" i="1"/>
  <c r="G131"/>
  <c r="I117"/>
  <c r="H117"/>
  <c r="G117"/>
  <c r="I136"/>
  <c r="H136"/>
  <c r="G136"/>
  <c r="G19" l="1"/>
  <c r="G18" s="1"/>
  <c r="H19"/>
  <c r="I19"/>
  <c r="I18" s="1"/>
  <c r="H18"/>
  <c r="I92" l="1"/>
  <c r="H92"/>
  <c r="G92"/>
  <c r="I125" l="1"/>
  <c r="I124" s="1"/>
  <c r="I123" s="1"/>
  <c r="I122" s="1"/>
  <c r="H125"/>
  <c r="H124" s="1"/>
  <c r="H123" s="1"/>
  <c r="H122" s="1"/>
  <c r="G125"/>
  <c r="G124" s="1"/>
  <c r="G123" s="1"/>
  <c r="I130" l="1"/>
  <c r="H130"/>
  <c r="G130"/>
  <c r="G129" s="1"/>
  <c r="H165" l="1"/>
  <c r="G44" l="1"/>
  <c r="H147" l="1"/>
  <c r="I147"/>
  <c r="H148"/>
  <c r="I148"/>
  <c r="I90" l="1"/>
  <c r="H129" l="1"/>
  <c r="H128" s="1"/>
  <c r="I165"/>
  <c r="I169"/>
  <c r="I190"/>
  <c r="I189" s="1"/>
  <c r="I188" s="1"/>
  <c r="I187" s="1"/>
  <c r="I186" s="1"/>
  <c r="I184"/>
  <c r="I183" s="1"/>
  <c r="I182" s="1"/>
  <c r="I181" s="1"/>
  <c r="I179"/>
  <c r="I158"/>
  <c r="I157" s="1"/>
  <c r="I156" s="1"/>
  <c r="I155" s="1"/>
  <c r="I152"/>
  <c r="I151"/>
  <c r="I144"/>
  <c r="I143" s="1"/>
  <c r="I142" s="1"/>
  <c r="I129"/>
  <c r="I128" s="1"/>
  <c r="I120"/>
  <c r="I114"/>
  <c r="I108"/>
  <c r="I107" s="1"/>
  <c r="I106" s="1"/>
  <c r="I104"/>
  <c r="I103" s="1"/>
  <c r="I102" s="1"/>
  <c r="I99"/>
  <c r="I98" s="1"/>
  <c r="I97" s="1"/>
  <c r="I93"/>
  <c r="I89" s="1"/>
  <c r="I88" s="1"/>
  <c r="I87" s="1"/>
  <c r="I84"/>
  <c r="I83" s="1"/>
  <c r="I78"/>
  <c r="I77" s="1"/>
  <c r="I76" s="1"/>
  <c r="I75" s="1"/>
  <c r="I71"/>
  <c r="I67" s="1"/>
  <c r="I66" s="1"/>
  <c r="I64"/>
  <c r="I63" s="1"/>
  <c r="I60"/>
  <c r="I59" s="1"/>
  <c r="I58" s="1"/>
  <c r="I55"/>
  <c r="I54" s="1"/>
  <c r="I53" s="1"/>
  <c r="I52" s="1"/>
  <c r="I36"/>
  <c r="I31" s="1"/>
  <c r="I24" s="1"/>
  <c r="I23" s="1"/>
  <c r="H190"/>
  <c r="H189" s="1"/>
  <c r="H188" s="1"/>
  <c r="H187" s="1"/>
  <c r="H186" s="1"/>
  <c r="H184"/>
  <c r="H183" s="1"/>
  <c r="H182" s="1"/>
  <c r="H181" s="1"/>
  <c r="H179"/>
  <c r="H169"/>
  <c r="H164" s="1"/>
  <c r="H158"/>
  <c r="H157" s="1"/>
  <c r="H156" s="1"/>
  <c r="H155" s="1"/>
  <c r="H152"/>
  <c r="H151"/>
  <c r="H144"/>
  <c r="H143" s="1"/>
  <c r="H142" s="1"/>
  <c r="H120"/>
  <c r="H114"/>
  <c r="H108"/>
  <c r="H107" s="1"/>
  <c r="H106" s="1"/>
  <c r="H104"/>
  <c r="H103" s="1"/>
  <c r="H102" s="1"/>
  <c r="H99"/>
  <c r="H98" s="1"/>
  <c r="H97" s="1"/>
  <c r="H93"/>
  <c r="H90"/>
  <c r="H84"/>
  <c r="H83" s="1"/>
  <c r="H78"/>
  <c r="H77" s="1"/>
  <c r="H76" s="1"/>
  <c r="H75" s="1"/>
  <c r="H71"/>
  <c r="H67" s="1"/>
  <c r="H66" s="1"/>
  <c r="H64"/>
  <c r="H63" s="1"/>
  <c r="H60"/>
  <c r="H59" s="1"/>
  <c r="H58" s="1"/>
  <c r="H55"/>
  <c r="H54" s="1"/>
  <c r="H53" s="1"/>
  <c r="H52" s="1"/>
  <c r="H36"/>
  <c r="H31" s="1"/>
  <c r="H24" s="1"/>
  <c r="H23" s="1"/>
  <c r="G190"/>
  <c r="G189" s="1"/>
  <c r="G188" s="1"/>
  <c r="G187" s="1"/>
  <c r="G186" s="1"/>
  <c r="H17" l="1"/>
  <c r="H16" s="1"/>
  <c r="I17"/>
  <c r="I16" s="1"/>
  <c r="H178"/>
  <c r="H177" s="1"/>
  <c r="H176" s="1"/>
  <c r="H175" s="1"/>
  <c r="I178"/>
  <c r="I177" s="1"/>
  <c r="I176" s="1"/>
  <c r="I175" s="1"/>
  <c r="H113"/>
  <c r="H112" s="1"/>
  <c r="H111" s="1"/>
  <c r="H82"/>
  <c r="H81" s="1"/>
  <c r="I82"/>
  <c r="I81" s="1"/>
  <c r="I127"/>
  <c r="I113"/>
  <c r="H89"/>
  <c r="H88" s="1"/>
  <c r="H87" s="1"/>
  <c r="I57"/>
  <c r="I96"/>
  <c r="H96"/>
  <c r="H127"/>
  <c r="I164"/>
  <c r="I163" s="1"/>
  <c r="I162" s="1"/>
  <c r="I161" s="1"/>
  <c r="H163"/>
  <c r="H162" s="1"/>
  <c r="H161" s="1"/>
  <c r="H57"/>
  <c r="I15" l="1"/>
  <c r="H15"/>
  <c r="I112"/>
  <c r="I111" s="1"/>
  <c r="I110" s="1"/>
  <c r="H80"/>
  <c r="H110"/>
  <c r="I80"/>
  <c r="I13" l="1"/>
  <c r="H13"/>
  <c r="G152"/>
  <c r="G151"/>
  <c r="G148"/>
  <c r="G144" l="1"/>
  <c r="G169" l="1"/>
  <c r="G78"/>
  <c r="G77" l="1"/>
  <c r="G99"/>
  <c r="G147" l="1"/>
  <c r="G90"/>
  <c r="G60" l="1"/>
  <c r="G59" s="1"/>
  <c r="G58" s="1"/>
  <c r="G64"/>
  <c r="G63" s="1"/>
  <c r="G71"/>
  <c r="G67" s="1"/>
  <c r="G66" s="1"/>
  <c r="G76"/>
  <c r="G75" s="1"/>
  <c r="G84"/>
  <c r="G83" s="1"/>
  <c r="G82" s="1"/>
  <c r="G81" s="1"/>
  <c r="G93"/>
  <c r="G89" s="1"/>
  <c r="G88" s="1"/>
  <c r="G87" s="1"/>
  <c r="G98"/>
  <c r="G97" s="1"/>
  <c r="G104"/>
  <c r="G103" s="1"/>
  <c r="G102" s="1"/>
  <c r="G108"/>
  <c r="G107" s="1"/>
  <c r="G106" s="1"/>
  <c r="G114"/>
  <c r="G120"/>
  <c r="G128"/>
  <c r="G143"/>
  <c r="G142" s="1"/>
  <c r="G158"/>
  <c r="G157" s="1"/>
  <c r="G156" s="1"/>
  <c r="G155" s="1"/>
  <c r="G165"/>
  <c r="G179"/>
  <c r="G184"/>
  <c r="G183" s="1"/>
  <c r="G182" s="1"/>
  <c r="G181" s="1"/>
  <c r="G55"/>
  <c r="G54" s="1"/>
  <c r="G53" s="1"/>
  <c r="G52" s="1"/>
  <c r="G36"/>
  <c r="G31" s="1"/>
  <c r="G24" s="1"/>
  <c r="G23" s="1"/>
  <c r="G17" l="1"/>
  <c r="G16" s="1"/>
  <c r="G178"/>
  <c r="G177" s="1"/>
  <c r="G176" s="1"/>
  <c r="G175" s="1"/>
  <c r="G113"/>
  <c r="G112" s="1"/>
  <c r="G111" s="1"/>
  <c r="G127"/>
  <c r="G164"/>
  <c r="G163" s="1"/>
  <c r="G162" s="1"/>
  <c r="G161" s="1"/>
  <c r="G96"/>
  <c r="G80" s="1"/>
  <c r="G57"/>
  <c r="G15" l="1"/>
  <c r="G122"/>
  <c r="G110" s="1"/>
  <c r="G13" l="1"/>
</calcChain>
</file>

<file path=xl/comments1.xml><?xml version="1.0" encoding="utf-8"?>
<comments xmlns="http://schemas.openxmlformats.org/spreadsheetml/2006/main">
  <authors>
    <author>Автор</author>
  </authors>
  <commentList>
    <comment ref="E6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<sst xmlns="http://schemas.openxmlformats.org/spreadsheetml/2006/main" count="524" uniqueCount="238">
  <si>
    <t>АДМИНИСТРАЦИЯ ГОРОДСКОГО ПОСЕЛЕНИЯ ГОРОД ПОВОРИНО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</si>
  <si>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</si>
  <si>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</si>
  <si>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органов власти городского поселения город Поворино</t>
  </si>
  <si>
    <t>96 0 00 00000</t>
  </si>
  <si>
    <t>Обеспечение деятельности Совета народных депутатов городского поселения город Поворино Поворинского муниципального района Воронежской области</t>
  </si>
  <si>
    <t>96 1 00 00000</t>
  </si>
  <si>
    <t>Расходы на обеспечение функций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</si>
  <si>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96 1 00 92010</t>
  </si>
  <si>
    <t>Расходы на обеспечение функций муниципальных органов  (Закупка товаров, работ и услуг для обеспечения государственных (муниципальных) нужд)</t>
  </si>
  <si>
    <t>Расходы на обеспечение функций муниципальных органов (Иные бюджетные ассигнования)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</si>
  <si>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</si>
  <si>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01 0 00 00000</t>
  </si>
  <si>
    <t>Подпрограмма «Реализация муниципальной политики в сфере социально-экономического развития городского поселения город Поворино»</t>
  </si>
  <si>
    <t xml:space="preserve">01 1 00 00000  </t>
  </si>
  <si>
    <t>Основное мероприятие «Реализация полномочий администрации городского поселения город Поворино».</t>
  </si>
  <si>
    <t>01 1 02 00000</t>
  </si>
  <si>
    <t>01 1 02 92010</t>
  </si>
  <si>
    <t>100 </t>
  </si>
  <si>
    <t>Расходы на обеспечение функций муниципальных органов (Закупка товаров, работ и услуг для государственных (муниципальных) нужд)</t>
  </si>
  <si>
    <t xml:space="preserve">Расходы на обеспечение функций муниципальных органов (Иные бюджетные ассигнования) </t>
  </si>
  <si>
    <t>Расходы на обеспечение деятельности главы администрации городского поселения город Поворино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</si>
  <si>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01 1 02 92020</t>
  </si>
  <si>
    <t>Резервные фонды</t>
  </si>
  <si>
    <t>Подпрограмма «Управление муниципальными финансами»</t>
  </si>
  <si>
    <t>01 3 00 00000</t>
  </si>
  <si>
    <t>Основное мероприятие «Управление резервным фондом администрации городского поселения город Поворино».</t>
  </si>
  <si>
    <t>01 3 01 00000</t>
  </si>
  <si>
    <t>Резервный фонд администрации городского поселения город Поворино (Иные бюджетные ассигнования)</t>
  </si>
  <si>
    <t>01 3 01 20570</t>
  </si>
  <si>
    <t>Другие общегосударственные вопросы</t>
  </si>
  <si>
    <t>Выполнение других расходных обязательств. (Закупка товаров, работ и услуг для государственных (муниципальных) нужд)</t>
  </si>
  <si>
    <t>01 1 02 90200</t>
  </si>
  <si>
    <t>200 </t>
  </si>
  <si>
    <t>Подпрограмма «Реализация мероприятий по управлению муниципальным имуществом»</t>
  </si>
  <si>
    <t>01 2 00 00000</t>
  </si>
  <si>
    <t>Основное мероприятие «Регулирование и совершенствование деятельности в сфере имущественных и земельных отношений».</t>
  </si>
  <si>
    <t>01 2 01 00000</t>
  </si>
  <si>
    <t>Выполнение других расходных обязательств (Закупка товаров, работ и услуг для государственных (муниципальных) нужд)</t>
  </si>
  <si>
    <t>01 2 01 90200</t>
  </si>
  <si>
    <t>93 0 00 00000</t>
  </si>
  <si>
    <t>Обеспечение деятельности Контрольно-ревизионной комиссии городского поселения город Поворино</t>
  </si>
  <si>
    <t xml:space="preserve">Председатель контрольно-ревизионной комиссии городского поселения город Поворино </t>
  </si>
  <si>
    <t>93 1 00 00000</t>
  </si>
  <si>
    <t>Расходы на обеспечение деятельности контрольно-ревизионной комиссии  (Межбюджетные трансферты)</t>
  </si>
  <si>
    <t>93 1 00 92050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</si>
  <si>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</si>
  <si>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</si>
  <si>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городского поселения город Поворино «Обеспечение качественными жилищно-коммунальными услугами населения городского поселения город Поворино»</t>
  </si>
  <si>
    <t>03 0 00 00000</t>
  </si>
  <si>
    <t>Мероприятия в сфере защиты населения от чрезвычайных ситуаций и пожаров  (Закупка товаров, работ и услуг для обеспечения государственных (муниципальных) нужд)</t>
  </si>
  <si>
    <t>Национальная экономика</t>
  </si>
  <si>
    <t>Транспорт</t>
  </si>
  <si>
    <t>04 0 00 00000</t>
  </si>
  <si>
    <t>Подпрограмма «Развитие пассажирского автомобильного транспорта».</t>
  </si>
  <si>
    <t>04 2 00 00000</t>
  </si>
  <si>
    <t>Основное мероприятие «Обеспечение населения городского поселения город Поворино услугами автомобильного транспорта общего пользования в границах поселения».</t>
  </si>
  <si>
    <t>04 2 01 00000</t>
  </si>
  <si>
    <t>04 2 01 91310</t>
  </si>
  <si>
    <t>Дорожное хозяйство (дорожные фонды)</t>
  </si>
  <si>
    <t>Подпрограмма «Развитие дорожного хозяйства городского поселения город Поворино»</t>
  </si>
  <si>
    <t>04 1 00 00000</t>
  </si>
  <si>
    <t>Основное мероприятие «Развитие сети автомобильных дорог общего пользования, местного значения».</t>
  </si>
  <si>
    <t>04 1 01 00000</t>
  </si>
  <si>
    <t>Мероприятия по развитию сети автомобильных дорог общего пользования (Закупка товаров, работ и услуг для государственных (муниципальных) нужд)</t>
  </si>
  <si>
    <t>04 1 01 91290</t>
  </si>
  <si>
    <t>Основное мероприятие «Повышение безопасности дорожного движения»</t>
  </si>
  <si>
    <t>04 1 02 00000</t>
  </si>
  <si>
    <t>Мероприятия в сфере безопасности дорожного движения (Закупка товаров, работ и услуг для государственных (муниципальных) нужд)</t>
  </si>
  <si>
    <t>04 1 02 91380</t>
  </si>
  <si>
    <t>Мероприятия, направленные на профилактику безопасности дорожного движения (Закупка товаров, работ и услуг для государственных (муниципальных) нужд)</t>
  </si>
  <si>
    <t>04 1 02 98700</t>
  </si>
  <si>
    <t>Другие вопросы в области национальной экономики</t>
  </si>
  <si>
    <t>01 1 00 00000</t>
  </si>
  <si>
    <t>Основное мероприятие «Благоустройство территории городского поселения город Поворино».</t>
  </si>
  <si>
    <t>01 1 01 00000</t>
  </si>
  <si>
    <t>Благоустройство мест массового отдыха населения городских и сельских поселений Воронежской области. (Иные бюджетные ассигнования)</t>
  </si>
  <si>
    <t>01 1 01 98520</t>
  </si>
  <si>
    <t>800 </t>
  </si>
  <si>
    <t>Муниципальная программа городского поселения город Поворино «Обеспечение доступным и комфортным жильем населения городского поселения город Поворино»</t>
  </si>
  <si>
    <t>02 0 00 00000</t>
  </si>
  <si>
    <t>Подпрограмма «Развитие градостроительной деятельности».</t>
  </si>
  <si>
    <t>02 1 00 00000</t>
  </si>
  <si>
    <t>Основное мероприятие «Градостроительное проектирование».</t>
  </si>
  <si>
    <t>02 1 01 00000</t>
  </si>
  <si>
    <t>02 1 01 90850</t>
  </si>
  <si>
    <t>Жилищно-коммунальное хозяйство</t>
  </si>
  <si>
    <t>Жилищное хозяйство</t>
  </si>
  <si>
    <t>Подпрограмма «Создание условий для обеспечения качественными жилищными услугами населения городского поселения город Поворино.</t>
  </si>
  <si>
    <t>02 2 00 00000</t>
  </si>
  <si>
    <t>Основное мероприятие «Переселение граждан из аварийного жилищного фонда».</t>
  </si>
  <si>
    <t>02 2 01 00000</t>
  </si>
  <si>
    <t>Обеспечение мероприятий по переселению граждан из аварийного жилищного фонда за счет средств бюджетов ((Закупка товаров, работ и услуг для государственных (муниципальных) нужд)</t>
  </si>
  <si>
    <t>02 2 01 09602</t>
  </si>
  <si>
    <t>Основное мероприятие «Проведение капитального ремонта общего имущества в многоквартирных домах.</t>
  </si>
  <si>
    <t>02 2 02 00000</t>
  </si>
  <si>
    <t>Реализация муниципальных функций в сфере обеспечения проведения капитального ремонта общего имущества в многоквартирных домах (Закупка товаров, работ и услуг для государственных (муниципальных) нужд)</t>
  </si>
  <si>
    <t>02 2 02 91190</t>
  </si>
  <si>
    <t xml:space="preserve"> Коммунальное хозяйство</t>
  </si>
  <si>
    <t>Подпрограмма «Развитие системы теплоснабжения, водоснабжения, водоотведения в городском поселении город Поворино»</t>
  </si>
  <si>
    <t>03 1 00 00000</t>
  </si>
  <si>
    <t>03 1 01 00000</t>
  </si>
  <si>
    <t>03 1 01 40090</t>
  </si>
  <si>
    <t>Благоустройство</t>
  </si>
  <si>
    <t>Обеспечение сохранности и ремонт военно-мемориальных объектов на территории городского поселения город Поворино. (Закупка товаров, работ и услуг для государственных (муниципальных) нужд)</t>
  </si>
  <si>
    <t>01 1 01 98530</t>
  </si>
  <si>
    <t>Основное мероприятие «Благоустройство мест захоронений городского поселения город Поворино».</t>
  </si>
  <si>
    <t>Основное мероприятие «Благоустройство дворовых территорий городского поселения город Поворино».</t>
  </si>
  <si>
    <t>02 2 03 00000</t>
  </si>
  <si>
    <t>Благоустройство дворовых территорий (Закупка товаров, работ и услуг для государственных (муниципальных) нужд)</t>
  </si>
  <si>
    <t>02 2 03 98610</t>
  </si>
  <si>
    <t>Повышение освещенности автомобильных дорог и улиц за счет средств бюджета (Закупка товаров, работ и услуг для государственных (муниципальных) нужд)</t>
  </si>
  <si>
    <t>04 1 02 98670</t>
  </si>
  <si>
    <t xml:space="preserve">Другие вопросы в области жилищно-коммунального хозяйства </t>
  </si>
  <si>
    <t>Основное мероприятие «Строительство и содержание систем водоснабжения и водоотведения».</t>
  </si>
  <si>
    <t>03 1 02 00000</t>
  </si>
  <si>
    <t>Создание и содержание объектов социального и производственного комплексов, в том числе объектов общегражданского назначения, жилья, инфраструктуры (Закупка товаров, работ и услуг для государственных (муниципальных) нужд)</t>
  </si>
  <si>
    <t>03 1 02 40090</t>
  </si>
  <si>
    <t> 200</t>
  </si>
  <si>
    <t>Выполнение других расходных обязательств (Иные бюджетные ассигнования)</t>
  </si>
  <si>
    <t>03 1 02 90200</t>
  </si>
  <si>
    <t>Культура, кинематография</t>
  </si>
  <si>
    <t>Культура</t>
  </si>
  <si>
    <t>05 0 00 00000</t>
  </si>
  <si>
    <t>Подпрограмма «Развитие культуры и библиотечного обслуживания в городском поселении город Поворино»</t>
  </si>
  <si>
    <t>05 1 00 00000</t>
  </si>
  <si>
    <t>Основное мероприятие «Развитие культуры в муниципальных учреждениях культуры».</t>
  </si>
  <si>
    <t>05 1 01 00000</t>
  </si>
  <si>
    <t>Расходы на обеспечение деятельности (оказание услуг) муниципальных казенных учреждений ((Расходы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</si>
  <si>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05 1 01 00590</t>
  </si>
  <si>
    <t>Расходы на обеспечение деятельности (оказание услуг) муниципальных казенных учреждений (Закупка товаров, работ и услуг для государственных (муниципальных) нужд)</t>
  </si>
  <si>
    <t>Расходы на обеспечение деятельности (оказание услуг) муниципальных казенных учреждений (Иные бюджетные ассигнования)</t>
  </si>
  <si>
    <t>Основное мероприятие «Развитие библиотечного обслуживания в муниципальных учреждениях».</t>
  </si>
  <si>
    <t>05 1 02 00000</t>
  </si>
  <si>
    <t>05 1 02 00590</t>
  </si>
  <si>
    <t>Комплектование книжных фондов библиотек муниципальных образований (Закупка товаров, работ и услуг для государственных (муниципальных) нужд)</t>
  </si>
  <si>
    <t>Социальная политика</t>
  </si>
  <si>
    <t>Пенсионное обеспечение</t>
  </si>
  <si>
    <t>Подпрограмма «Развитие мер социальной поддержки отдельных категорий граждан»</t>
  </si>
  <si>
    <t>01 4 00 00000</t>
  </si>
  <si>
    <t>Основное мероприятие «Пенсионное обеспечение муниципальных служащих в городском поселении город Поворино».</t>
  </si>
  <si>
    <t>01 4 01 00000</t>
  </si>
  <si>
    <t>Доплаты к пенсиям муниципальных служащих городского поселения город Поворино (Социальное обеспечение и иные выплаты населению)</t>
  </si>
  <si>
    <t>01 4 01 90470</t>
  </si>
  <si>
    <t>Другие вопросы в области социальной политики</t>
  </si>
  <si>
    <t>Основное мероприятие «Меры социальной поддержки председателей уличных домовых комитетов».</t>
  </si>
  <si>
    <t>01 4 02 00000</t>
  </si>
  <si>
    <t>Мероприятия в области социальной поддержки (Социальное обеспечение и иные выплаты населению)</t>
  </si>
  <si>
    <t>01 4 02 90490</t>
  </si>
  <si>
    <t>к решению Совета народных депутатов</t>
  </si>
  <si>
    <t>городского поселения город Поворино</t>
  </si>
  <si>
    <t>Наименование</t>
  </si>
  <si>
    <t>ГРБС</t>
  </si>
  <si>
    <t>Рз</t>
  </si>
  <si>
    <t>ПР</t>
  </si>
  <si>
    <t>ЦСР</t>
  </si>
  <si>
    <t>ВР</t>
  </si>
  <si>
    <t>Сумма</t>
  </si>
  <si>
    <t>(тыс. рублей)</t>
  </si>
  <si>
    <t>ВСЕГО</t>
  </si>
  <si>
    <t>04 1 01 S8850</t>
  </si>
  <si>
    <t>06 0 00 00000</t>
  </si>
  <si>
    <t>05 1 02L 5190</t>
  </si>
  <si>
    <t>Благоустройство мест массового отдыха населения городского поселения город Поворино. (Закупка товаров, работ и услуг для государственных (муниципальных) нужд)</t>
  </si>
  <si>
    <t>Основное мероприятие "Благоустройство наиболее посещаемых городских территорий общего пользования</t>
  </si>
  <si>
    <t>Благоустройство территории  городского поселения город Поворино за счет местного бюджета (Закупка товаров, работ и услуг для государственных (муниципальных) нужд)</t>
  </si>
  <si>
    <t>08 0 00 00000</t>
  </si>
  <si>
    <t>08 0 01 00000</t>
  </si>
  <si>
    <t>08 0 01 91430</t>
  </si>
  <si>
    <t>Основное мероприятие «Обеспечение мероприятий по пожарной безопасности и опашке противопожарных защитных минерализованных полос по периметру города".</t>
  </si>
  <si>
    <t>06 0 01 00000</t>
  </si>
  <si>
    <t>06 0 01 98520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</si>
  <si>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</si>
  <si>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</si>
  <si>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01 3 00 00000</t>
  </si>
  <si>
    <t>Основное мероприятие «Управление муниципальным долгом городского поселения город Поворино».</t>
  </si>
  <si>
    <t>01 3 02 00000</t>
  </si>
  <si>
    <t>Процентные платежи по муниципальному долгу городского поселения город Поворино (Обслуживание государственного (муниципального) долга)</t>
  </si>
  <si>
    <t>01 3 02 27880</t>
  </si>
  <si>
    <t>07 0 00 00000</t>
  </si>
  <si>
    <t>Основное мероприятие "Энегросбережение и повышение энергетической эффективности в жилищно коммунальном хозяйстве"</t>
  </si>
  <si>
    <t>Расходы на выполнен работ(действий), направленных на   энегросбережение и повышение энергетической эффективности использования электрической энергии в жилищно коммунальном хозяйстве (Закупка товаров, работ и услуг для государственных (муниципальных) нужд)</t>
  </si>
  <si>
    <t>07 0 02 78520</t>
  </si>
  <si>
    <t>07 0 02 00000</t>
  </si>
  <si>
    <t>01</t>
  </si>
  <si>
    <t>03</t>
  </si>
  <si>
    <t>04</t>
  </si>
  <si>
    <t>11</t>
  </si>
  <si>
    <t>09</t>
  </si>
  <si>
    <t>08</t>
  </si>
  <si>
    <t>05</t>
  </si>
  <si>
    <t>02</t>
  </si>
  <si>
    <t>06</t>
  </si>
  <si>
    <t xml:space="preserve"> 2022 год</t>
  </si>
  <si>
    <t>Создание и содержание объектов социального и производственного комплексов, в том числе объектов общегражданского назначения, жилья, инфраструктуры (Закупка товаров,работ,услуг)</t>
  </si>
  <si>
    <t xml:space="preserve"> 2023 год</t>
  </si>
  <si>
    <t>Реализация программ формирования современной городской среды (в целях достижения значений дополнительного результата)</t>
  </si>
  <si>
    <t>Расходы на обеспечение деятельности (оказание услуг) муниципальных казенных учреждений  (Межбюджетные трансферты по передаче полномочий по организации библиотечного обслуживанияя населения)</t>
  </si>
  <si>
    <t>Муниципальная программа городского поселения город Поворино «Развитие муниципального образования городского поселения город Поворино и местного самоуправления в городском поселении на 2021-2026 годы»</t>
  </si>
  <si>
    <t>Муниципальная программа городского поселения город Поворино «Развитие муниципального образования городское поселение город Поворино и местного самоуправления в городском поселении на 2021-2026 годы»</t>
  </si>
  <si>
    <t>Муниципальная программа городского поселения город Поворино «Предупреждение, ликвидация чрезвычайных ситуаций и обеспечение пожарной безопасности на территории городского поселения город Поворино» на 2018-2026 гг</t>
  </si>
  <si>
    <t>Муниципальная программа городского поселения город Поворино «Комплексное развитие транспортной инфраструктуры на территории городского поселения город Поворино Поворинского муниципального района Воронежской области на 2021-2026 годы»</t>
  </si>
  <si>
    <t>Подпрограмма «Комплексное развитие транспортной инфраструктуры на территории городского поселения город Поворино Поворинского муниципального района Воронежской области на 2021-2026 годы</t>
  </si>
  <si>
    <t>Муниципальная программа городского поселения город Поворино «Развитие муниципального образования городского поселения город Поворино и местного самоуправления в городском поселении на 2021- 2026 годы»</t>
  </si>
  <si>
    <t>Муниципальная программа городского поселения город Поворино «Обеспечение доступным и комфортным жильем населения городского поселения город Поворино Поворинского муниципального района Воронежской области на 2021-2026 годы»</t>
  </si>
  <si>
    <t>Основное мероприятие «Строительство, ремонт, реконструкция и содержание объектов и систем теплоснабжения».</t>
  </si>
  <si>
    <t>Муниципальная программа городского поселения город Поворино «Формирование современной городской среды, благоустройство дворовых территорий и территорий функционального назначения городского поселения  город Поворино Поворинского муниципального района Воронежской области на 2018- 2024 годы»</t>
  </si>
  <si>
    <t>Муниципальная программа городского поселения город Поворино «Развитие культуры и библиотечного обслуживания в городском поселении город Поворино на 2021-2026 годы"</t>
  </si>
  <si>
    <t>Мероприятия по развитию градостроительной деятельности (Межбюджетные трансферты)</t>
  </si>
  <si>
    <t>Муниципальная программа "Комплексное развитие систем коммунальной инфраструктуры городского поселения город Поворино Поворинского муниципального района Воронежской области на 2021-2026 годы"</t>
  </si>
  <si>
    <t>Софинансирование разницы в расселяемых и предоставляемых площадях при переселении граждан из аварийного жилищного фонда</t>
  </si>
  <si>
    <t>02 2 04 78760</t>
  </si>
  <si>
    <t>Мероприятия по переселению граждан из аварийного жилищного фонда за счет средств, поступивших от государтвенной корпорации - Фонд содействия реформированию жилищно-коммунального хозяйства</t>
  </si>
  <si>
    <t>02 2 F3 67483</t>
  </si>
  <si>
    <t>Мероприятия по переселению граждан из аварийного жилищного фонда</t>
  </si>
  <si>
    <t>02 2 F3 67484</t>
  </si>
  <si>
    <t xml:space="preserve"> 2024 год</t>
  </si>
  <si>
    <t xml:space="preserve">город Поворино на 2022 год и на плановый </t>
  </si>
  <si>
    <t>период 2023 и 2024 годов</t>
  </si>
  <si>
    <t xml:space="preserve">ВЕДОМСТВЕННАЯ СТРУКТУРА РАСХОДОВ БЮДЖЕТА ГОРОДСКОГО ПОСЕЛЕНИЯ
 ГОРОД ПОВОРИНО НА 2022 ГОД И НА ПЛАНОВЫЙ ПЕРИОД 2023 И 2024 ГОДОВ 
</t>
  </si>
  <si>
    <t>06 0 F2 55550</t>
  </si>
  <si>
    <t>Деятельность Совета народных депутатов городского поселения город Поворино Поворинского муниципального района Воронежской области</t>
  </si>
  <si>
    <t>Благоустройство  мест массового отдыха населения городских и сельских поселений Воронежской области (Закупка товаров, работ и услуг для государственных (муниципальных) нужд)</t>
  </si>
  <si>
    <t>01 1 03 00000</t>
  </si>
  <si>
    <t>01 1 03 98530</t>
  </si>
  <si>
    <t>Основное мероприятие "Обеспечение устойчивого сокращения непригодного для проживания жилищного фонда в 2019- 2025 гг"</t>
  </si>
  <si>
    <t>02 2 F3 00000</t>
  </si>
  <si>
    <t>Содержание автомобильных дорог (Закупка товаров, работ и услуг для государственных (муниципальных) нужд)</t>
  </si>
  <si>
    <t>Повышение безопасности дорожного движения на дорогах и улицах за счет средств бюджета (Закупка товаров, работ и услуг для государственных (муниципальных) нужд)</t>
  </si>
  <si>
    <t>04 1 02 S8670</t>
  </si>
  <si>
    <t>Обеспечение населения городского поселения город Поворино услугами автомобильного транспорта общего пользования в границах поселения (Закупка товаров, работ и услуг для государственных (муниципальных) нужд)</t>
  </si>
  <si>
    <t>Обеспечение населения городского поселения город Поворино услугами автомобильного транспорта общего пользования в границах поселения (Иные бюджетные ассигнования)</t>
  </si>
  <si>
    <t>Муниципальная программа городского поселения город Поворино «Энегросбережение и повышение энергетической эффективности городского поселения город Поворино Поворинского муниципального района Воронежской области на 2018-2026 годы»</t>
  </si>
  <si>
    <t>Содержание мест захоронений  (Закупка товаров, работ и услуг для государственных (муниципальных) нужд)</t>
  </si>
  <si>
    <t>Содержание мест захоронений  (Предоставление субсидий бюджетным, автономным учреждениям и иным некоммерческим организациям)</t>
  </si>
  <si>
    <t>10</t>
  </si>
  <si>
    <t>Приложение 3</t>
  </si>
  <si>
    <t xml:space="preserve">«О внесении изменений в решение от 27.12.2021 г. № 134 "О бюджете городского поселения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</si>
</sst>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3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/>
    </xf>
    <xf numFmtId="0" fontId="0" fillId="0" borderId="0" xfId="0" applyBorder="1"/>
    <xf numFmtId="0" fontId="3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0" fontId="0" fillId="0" borderId="1" xfId="0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/>
    </xf>
    <xf numFmtId="2" fontId="6" fillId="3" borderId="0" xfId="0" applyNumberFormat="1" applyFont="1" applyFill="1" applyAlignment="1">
      <alignment horizontal="right"/>
    </xf>
    <xf numFmtId="2" fontId="8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/>
    </xf>
    <xf numFmtId="2" fontId="0" fillId="0" borderId="0" xfId="0" applyNumberFormat="1"/>
    <xf numFmtId="0" fontId="8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center" wrapText="1"/>
    </xf>
    <xf numFmtId="2" fontId="6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6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1"/>
  <sheetViews>
    <sheetView tabSelected="1" showWhiteSpace="0" view="pageLayout" topLeftCell="A85" zoomScale="120" zoomScalePageLayoutView="120" workbookViewId="0">
      <selection activeCell="A88" sqref="A88"/>
    </sheetView>
  </sheetViews>
  <sheetFormatPr defaultRowHeight="15"/>
  <cols>
    <col min="1" max="1" width="49.28515625" customWidth="1"/>
    <col min="2" max="2" width="6.7109375" customWidth="1"/>
    <col min="3" max="3" width="4.42578125" customWidth="1"/>
    <col min="4" max="4" width="4.7109375" customWidth="1"/>
    <col min="5" max="5" width="14.28515625" customWidth="1"/>
    <col min="6" max="6" width="5.42578125" customWidth="1"/>
    <col min="7" max="9" width="12.7109375" style="61" customWidth="1"/>
    <col min="10" max="10" width="9.140625" customWidth="1"/>
  </cols>
  <sheetData>
    <row r="1" spans="1:9" s="6" customFormat="1">
      <c r="G1" s="56"/>
      <c r="H1" s="56"/>
      <c r="I1" s="56"/>
    </row>
    <row r="2" spans="1:9">
      <c r="A2" s="6"/>
      <c r="G2" s="56"/>
      <c r="H2" s="56"/>
      <c r="I2" s="57" t="s">
        <v>236</v>
      </c>
    </row>
    <row r="3" spans="1:9">
      <c r="A3" s="6"/>
      <c r="G3" s="56"/>
      <c r="H3" s="56"/>
      <c r="I3" s="56" t="s">
        <v>149</v>
      </c>
    </row>
    <row r="4" spans="1:9">
      <c r="A4" s="6"/>
      <c r="G4" s="56"/>
      <c r="H4" s="56"/>
      <c r="I4" s="56" t="s">
        <v>150</v>
      </c>
    </row>
    <row r="5" spans="1:9">
      <c r="A5" s="6"/>
      <c r="G5" s="56"/>
      <c r="H5" s="56"/>
      <c r="I5" s="94" t="s">
        <v>237</v>
      </c>
    </row>
    <row r="6" spans="1:9" ht="14.25" customHeight="1">
      <c r="A6" s="6"/>
      <c r="G6" s="56"/>
      <c r="H6" s="56"/>
      <c r="I6" s="64" t="s">
        <v>217</v>
      </c>
    </row>
    <row r="7" spans="1:9" s="6" customFormat="1">
      <c r="G7" s="103" t="s">
        <v>218</v>
      </c>
      <c r="H7" s="103"/>
      <c r="I7" s="103"/>
    </row>
    <row r="8" spans="1:9" ht="30.75" customHeight="1">
      <c r="A8" s="104" t="s">
        <v>219</v>
      </c>
      <c r="B8" s="104"/>
      <c r="C8" s="104"/>
      <c r="D8" s="104"/>
      <c r="E8" s="104"/>
      <c r="F8" s="104"/>
      <c r="G8" s="104"/>
      <c r="H8" s="104"/>
      <c r="I8" s="104"/>
    </row>
    <row r="9" spans="1:9">
      <c r="A9" s="105" t="s">
        <v>151</v>
      </c>
      <c r="B9" s="107" t="s">
        <v>152</v>
      </c>
      <c r="C9" s="106" t="s">
        <v>153</v>
      </c>
      <c r="D9" s="106" t="s">
        <v>154</v>
      </c>
      <c r="E9" s="106" t="s">
        <v>155</v>
      </c>
      <c r="F9" s="106" t="s">
        <v>156</v>
      </c>
      <c r="G9" s="58" t="s">
        <v>157</v>
      </c>
      <c r="H9" s="58" t="s">
        <v>157</v>
      </c>
      <c r="I9" s="58" t="s">
        <v>157</v>
      </c>
    </row>
    <row r="10" spans="1:9">
      <c r="A10" s="105"/>
      <c r="B10" s="107"/>
      <c r="C10" s="106"/>
      <c r="D10" s="106"/>
      <c r="E10" s="106"/>
      <c r="F10" s="106"/>
      <c r="G10" s="58" t="s">
        <v>193</v>
      </c>
      <c r="H10" s="58" t="s">
        <v>195</v>
      </c>
      <c r="I10" s="58" t="s">
        <v>216</v>
      </c>
    </row>
    <row r="11" spans="1:9" ht="28.5">
      <c r="A11" s="105"/>
      <c r="B11" s="107"/>
      <c r="C11" s="106"/>
      <c r="D11" s="106"/>
      <c r="E11" s="106"/>
      <c r="F11" s="106"/>
      <c r="G11" s="58" t="s">
        <v>158</v>
      </c>
      <c r="H11" s="58" t="s">
        <v>158</v>
      </c>
      <c r="I11" s="58" t="s">
        <v>158</v>
      </c>
    </row>
    <row r="12" spans="1:9">
      <c r="A12" s="12">
        <v>1</v>
      </c>
      <c r="B12" s="13">
        <v>2</v>
      </c>
      <c r="C12" s="14">
        <v>3</v>
      </c>
      <c r="D12" s="14">
        <v>4</v>
      </c>
      <c r="E12" s="14">
        <v>5</v>
      </c>
      <c r="F12" s="14">
        <v>6</v>
      </c>
      <c r="G12" s="62">
        <v>7</v>
      </c>
      <c r="H12" s="62">
        <v>7</v>
      </c>
      <c r="I12" s="62">
        <v>7</v>
      </c>
    </row>
    <row r="13" spans="1:9" ht="18.75">
      <c r="A13" s="12" t="s">
        <v>159</v>
      </c>
      <c r="B13" s="13"/>
      <c r="C13" s="14"/>
      <c r="D13" s="14"/>
      <c r="E13" s="14"/>
      <c r="F13" s="14"/>
      <c r="G13" s="59">
        <f>G15+G75+G80+G110+G161+G175+G186</f>
        <v>184600.49999999997</v>
      </c>
      <c r="H13" s="59">
        <f>H15+H75+H80+H110+H161+H175+H186</f>
        <v>79297.59</v>
      </c>
      <c r="I13" s="59">
        <f>I15+I75+I80+I110+I161+I175+I186</f>
        <v>100857.98</v>
      </c>
    </row>
    <row r="14" spans="1:9" ht="32.25">
      <c r="A14" s="15" t="s">
        <v>0</v>
      </c>
      <c r="B14" s="16">
        <v>914</v>
      </c>
      <c r="C14" s="17"/>
      <c r="D14" s="17"/>
      <c r="E14" s="17"/>
      <c r="F14" s="17"/>
      <c r="G14" s="59"/>
      <c r="H14" s="59"/>
      <c r="I14" s="59"/>
    </row>
    <row r="15" spans="1:9" ht="15.75">
      <c r="A15" s="18" t="s">
        <v>1</v>
      </c>
      <c r="B15" s="19">
        <v>914</v>
      </c>
      <c r="C15" s="20" t="s">
        <v>184</v>
      </c>
      <c r="D15" s="20"/>
      <c r="E15" s="19"/>
      <c r="F15" s="19"/>
      <c r="G15" s="52">
        <f>G16+G23+G52+G57</f>
        <v>15144.43</v>
      </c>
      <c r="H15" s="52">
        <f>H16+H23+H52+H57</f>
        <v>15370.710000000001</v>
      </c>
      <c r="I15" s="52">
        <f>I16+I23+I52+I57</f>
        <v>15864.23</v>
      </c>
    </row>
    <row r="16" spans="1:9" ht="61.5" customHeight="1">
      <c r="A16" s="18" t="s">
        <v>2</v>
      </c>
      <c r="B16" s="21">
        <v>914</v>
      </c>
      <c r="C16" s="22" t="s">
        <v>184</v>
      </c>
      <c r="D16" s="20" t="s">
        <v>185</v>
      </c>
      <c r="E16" s="19"/>
      <c r="F16" s="19"/>
      <c r="G16" s="27">
        <f t="shared" ref="G16:I18" si="0">G17</f>
        <v>1185.6999999999998</v>
      </c>
      <c r="H16" s="27">
        <f t="shared" si="0"/>
        <v>1221.3</v>
      </c>
      <c r="I16" s="27">
        <f t="shared" si="0"/>
        <v>1258.5</v>
      </c>
    </row>
    <row r="17" spans="1:9" ht="63">
      <c r="A17" s="79" t="s">
        <v>5</v>
      </c>
      <c r="B17" s="19">
        <v>914</v>
      </c>
      <c r="C17" s="22" t="s">
        <v>184</v>
      </c>
      <c r="D17" s="20" t="s">
        <v>185</v>
      </c>
      <c r="E17" s="19" t="s">
        <v>4</v>
      </c>
      <c r="F17" s="19"/>
      <c r="G17" s="27">
        <f>G18</f>
        <v>1185.6999999999998</v>
      </c>
      <c r="H17" s="27">
        <f>H18</f>
        <v>1221.3</v>
      </c>
      <c r="I17" s="27">
        <f>I18</f>
        <v>1258.5</v>
      </c>
    </row>
    <row r="18" spans="1:9" ht="61.5" customHeight="1">
      <c r="A18" s="76" t="s">
        <v>221</v>
      </c>
      <c r="B18" s="21">
        <v>914</v>
      </c>
      <c r="C18" s="22" t="s">
        <v>184</v>
      </c>
      <c r="D18" s="20" t="s">
        <v>185</v>
      </c>
      <c r="E18" s="75" t="s">
        <v>6</v>
      </c>
      <c r="F18" s="19"/>
      <c r="G18" s="27">
        <f t="shared" si="0"/>
        <v>1185.6999999999998</v>
      </c>
      <c r="H18" s="27">
        <f t="shared" si="0"/>
        <v>1221.3</v>
      </c>
      <c r="I18" s="27">
        <f t="shared" si="0"/>
        <v>1258.5</v>
      </c>
    </row>
    <row r="19" spans="1:9" ht="63" hidden="1">
      <c r="A19" s="76" t="s">
        <v>221</v>
      </c>
      <c r="B19" s="21">
        <v>914</v>
      </c>
      <c r="C19" s="22" t="s">
        <v>184</v>
      </c>
      <c r="D19" s="20" t="s">
        <v>185</v>
      </c>
      <c r="E19" s="19" t="s">
        <v>6</v>
      </c>
      <c r="F19" s="19"/>
      <c r="G19" s="27">
        <f>G20+G21+G22</f>
        <v>1185.6999999999998</v>
      </c>
      <c r="H19" s="27">
        <f>H20+H21+H22</f>
        <v>1221.3</v>
      </c>
      <c r="I19" s="27">
        <f>I20+I21+I22</f>
        <v>1258.5</v>
      </c>
    </row>
    <row r="20" spans="1:9" ht="93.75" customHeight="1">
      <c r="A20" s="18" t="s">
        <v>7</v>
      </c>
      <c r="B20" s="21">
        <v>914</v>
      </c>
      <c r="C20" s="22" t="s">
        <v>184</v>
      </c>
      <c r="D20" s="20" t="s">
        <v>185</v>
      </c>
      <c r="E20" s="19" t="s">
        <v>8</v>
      </c>
      <c r="F20" s="19">
        <v>100</v>
      </c>
      <c r="G20" s="27">
        <v>892.8</v>
      </c>
      <c r="H20" s="27">
        <v>928.4</v>
      </c>
      <c r="I20" s="27">
        <v>965.6</v>
      </c>
    </row>
    <row r="21" spans="1:9" ht="60" customHeight="1">
      <c r="A21" s="18" t="s">
        <v>9</v>
      </c>
      <c r="B21" s="21">
        <v>914</v>
      </c>
      <c r="C21" s="22" t="s">
        <v>184</v>
      </c>
      <c r="D21" s="20" t="s">
        <v>185</v>
      </c>
      <c r="E21" s="19" t="s">
        <v>8</v>
      </c>
      <c r="F21" s="19">
        <v>200</v>
      </c>
      <c r="G21" s="27">
        <v>266.39999999999998</v>
      </c>
      <c r="H21" s="27">
        <v>266.39999999999998</v>
      </c>
      <c r="I21" s="27">
        <v>266.39999999999998</v>
      </c>
    </row>
    <row r="22" spans="1:9" ht="34.5" customHeight="1">
      <c r="A22" s="18" t="s">
        <v>10</v>
      </c>
      <c r="B22" s="21">
        <v>914</v>
      </c>
      <c r="C22" s="22" t="s">
        <v>184</v>
      </c>
      <c r="D22" s="20" t="s">
        <v>185</v>
      </c>
      <c r="E22" s="19" t="s">
        <v>8</v>
      </c>
      <c r="F22" s="19">
        <v>800</v>
      </c>
      <c r="G22" s="27">
        <v>26.5</v>
      </c>
      <c r="H22" s="27">
        <v>26.5</v>
      </c>
      <c r="I22" s="27">
        <v>26.5</v>
      </c>
    </row>
    <row r="23" spans="1:9" ht="63" customHeight="1">
      <c r="A23" s="18" t="s">
        <v>11</v>
      </c>
      <c r="B23" s="19">
        <v>914</v>
      </c>
      <c r="C23" s="20" t="s">
        <v>184</v>
      </c>
      <c r="D23" s="20" t="s">
        <v>186</v>
      </c>
      <c r="E23" s="19"/>
      <c r="F23" s="19"/>
      <c r="G23" s="52">
        <f>G24</f>
        <v>13079.53</v>
      </c>
      <c r="H23" s="52">
        <f>H24</f>
        <v>13270.210000000001</v>
      </c>
      <c r="I23" s="52">
        <f>I24</f>
        <v>13726.529999999999</v>
      </c>
    </row>
    <row r="24" spans="1:9" ht="15" customHeight="1">
      <c r="A24" s="101" t="s">
        <v>198</v>
      </c>
      <c r="B24" s="98">
        <v>914</v>
      </c>
      <c r="C24" s="99" t="s">
        <v>184</v>
      </c>
      <c r="D24" s="99" t="s">
        <v>186</v>
      </c>
      <c r="E24" s="98" t="s">
        <v>12</v>
      </c>
      <c r="F24" s="102"/>
      <c r="G24" s="96">
        <f>G31</f>
        <v>13079.53</v>
      </c>
      <c r="H24" s="96">
        <f>H31</f>
        <v>13270.210000000001</v>
      </c>
      <c r="I24" s="96">
        <f>I31</f>
        <v>13726.529999999999</v>
      </c>
    </row>
    <row r="25" spans="1:9" ht="17.25" customHeight="1">
      <c r="A25" s="101"/>
      <c r="B25" s="98"/>
      <c r="C25" s="99"/>
      <c r="D25" s="99"/>
      <c r="E25" s="98"/>
      <c r="F25" s="102"/>
      <c r="G25" s="96"/>
      <c r="H25" s="96"/>
      <c r="I25" s="96"/>
    </row>
    <row r="26" spans="1:9" ht="15.75" customHeight="1">
      <c r="A26" s="101"/>
      <c r="B26" s="98"/>
      <c r="C26" s="99"/>
      <c r="D26" s="99"/>
      <c r="E26" s="98"/>
      <c r="F26" s="102"/>
      <c r="G26" s="96"/>
      <c r="H26" s="96"/>
      <c r="I26" s="96"/>
    </row>
    <row r="27" spans="1:9" ht="15.75" customHeight="1">
      <c r="A27" s="101"/>
      <c r="B27" s="98"/>
      <c r="C27" s="99"/>
      <c r="D27" s="99"/>
      <c r="E27" s="98"/>
      <c r="F27" s="102"/>
      <c r="G27" s="96"/>
      <c r="H27" s="96"/>
      <c r="I27" s="96"/>
    </row>
    <row r="28" spans="1:9" ht="12.75" customHeight="1">
      <c r="A28" s="101"/>
      <c r="B28" s="98"/>
      <c r="C28" s="99"/>
      <c r="D28" s="99"/>
      <c r="E28" s="98"/>
      <c r="F28" s="102"/>
      <c r="G28" s="96"/>
      <c r="H28" s="96"/>
      <c r="I28" s="96"/>
    </row>
    <row r="29" spans="1:9" ht="0.75" hidden="1" customHeight="1" thickBot="1">
      <c r="A29" s="101"/>
      <c r="B29" s="98"/>
      <c r="C29" s="99"/>
      <c r="D29" s="99"/>
      <c r="E29" s="98"/>
      <c r="F29" s="102"/>
      <c r="G29" s="96"/>
      <c r="H29" s="96"/>
      <c r="I29" s="96"/>
    </row>
    <row r="30" spans="1:9" ht="15.75" hidden="1" customHeight="1" thickBot="1">
      <c r="A30" s="101"/>
      <c r="B30" s="98"/>
      <c r="C30" s="99"/>
      <c r="D30" s="99"/>
      <c r="E30" s="98"/>
      <c r="F30" s="102"/>
      <c r="G30" s="96"/>
      <c r="H30" s="96"/>
      <c r="I30" s="96"/>
    </row>
    <row r="31" spans="1:9">
      <c r="A31" s="101" t="s">
        <v>13</v>
      </c>
      <c r="B31" s="98">
        <v>914</v>
      </c>
      <c r="C31" s="99" t="s">
        <v>184</v>
      </c>
      <c r="D31" s="99" t="s">
        <v>186</v>
      </c>
      <c r="E31" s="98" t="s">
        <v>14</v>
      </c>
      <c r="F31" s="102"/>
      <c r="G31" s="96">
        <f>G36</f>
        <v>13079.53</v>
      </c>
      <c r="H31" s="96">
        <f>H36</f>
        <v>13270.210000000001</v>
      </c>
      <c r="I31" s="96">
        <f>I36</f>
        <v>13726.529999999999</v>
      </c>
    </row>
    <row r="32" spans="1:9" ht="15.75" customHeight="1">
      <c r="A32" s="101"/>
      <c r="B32" s="98"/>
      <c r="C32" s="99"/>
      <c r="D32" s="99"/>
      <c r="E32" s="98"/>
      <c r="F32" s="102"/>
      <c r="G32" s="96"/>
      <c r="H32" s="96"/>
      <c r="I32" s="96"/>
    </row>
    <row r="33" spans="1:9" ht="15.75" customHeight="1">
      <c r="A33" s="101"/>
      <c r="B33" s="98"/>
      <c r="C33" s="99"/>
      <c r="D33" s="99"/>
      <c r="E33" s="98"/>
      <c r="F33" s="102"/>
      <c r="G33" s="96"/>
      <c r="H33" s="96"/>
      <c r="I33" s="96"/>
    </row>
    <row r="34" spans="1:9" ht="6" customHeight="1">
      <c r="A34" s="101"/>
      <c r="B34" s="98"/>
      <c r="C34" s="99"/>
      <c r="D34" s="99"/>
      <c r="E34" s="98"/>
      <c r="F34" s="102"/>
      <c r="G34" s="96"/>
      <c r="H34" s="96"/>
      <c r="I34" s="96"/>
    </row>
    <row r="35" spans="1:9" ht="15.75" hidden="1" customHeight="1" thickBot="1">
      <c r="A35" s="101"/>
      <c r="B35" s="98"/>
      <c r="C35" s="99"/>
      <c r="D35" s="99"/>
      <c r="E35" s="98"/>
      <c r="F35" s="102"/>
      <c r="G35" s="96"/>
      <c r="H35" s="96"/>
      <c r="I35" s="96"/>
    </row>
    <row r="36" spans="1:9" ht="47.25">
      <c r="A36" s="23" t="s">
        <v>15</v>
      </c>
      <c r="B36" s="19">
        <v>914</v>
      </c>
      <c r="C36" s="20" t="s">
        <v>184</v>
      </c>
      <c r="D36" s="20" t="s">
        <v>186</v>
      </c>
      <c r="E36" s="19" t="s">
        <v>16</v>
      </c>
      <c r="F36" s="17"/>
      <c r="G36" s="52">
        <f>G37+G42+G44+G46</f>
        <v>13079.53</v>
      </c>
      <c r="H36" s="52">
        <f>H37+H42+H44+H46</f>
        <v>13270.210000000001</v>
      </c>
      <c r="I36" s="52">
        <f>I37+I42+I44+I46</f>
        <v>13726.529999999999</v>
      </c>
    </row>
    <row r="37" spans="1:9" ht="62.25" customHeight="1">
      <c r="A37" s="100" t="s">
        <v>7</v>
      </c>
      <c r="B37" s="98">
        <v>914</v>
      </c>
      <c r="C37" s="99" t="s">
        <v>184</v>
      </c>
      <c r="D37" s="99" t="s">
        <v>186</v>
      </c>
      <c r="E37" s="98" t="s">
        <v>17</v>
      </c>
      <c r="F37" s="98" t="s">
        <v>18</v>
      </c>
      <c r="G37" s="95">
        <v>9067.24</v>
      </c>
      <c r="H37" s="95">
        <v>9169.11</v>
      </c>
      <c r="I37" s="95">
        <v>9535.4699999999993</v>
      </c>
    </row>
    <row r="38" spans="1:9" ht="15.75" customHeight="1">
      <c r="A38" s="100"/>
      <c r="B38" s="98"/>
      <c r="C38" s="99"/>
      <c r="D38" s="99"/>
      <c r="E38" s="98"/>
      <c r="F38" s="98"/>
      <c r="G38" s="95"/>
      <c r="H38" s="95"/>
      <c r="I38" s="95"/>
    </row>
    <row r="39" spans="1:9" ht="15.75" customHeight="1">
      <c r="A39" s="100"/>
      <c r="B39" s="98"/>
      <c r="C39" s="99"/>
      <c r="D39" s="99"/>
      <c r="E39" s="98"/>
      <c r="F39" s="98"/>
      <c r="G39" s="95"/>
      <c r="H39" s="95"/>
      <c r="I39" s="95"/>
    </row>
    <row r="40" spans="1:9" ht="15.75" customHeight="1">
      <c r="A40" s="100"/>
      <c r="B40" s="98"/>
      <c r="C40" s="99"/>
      <c r="D40" s="99"/>
      <c r="E40" s="98"/>
      <c r="F40" s="98"/>
      <c r="G40" s="95"/>
      <c r="H40" s="95"/>
      <c r="I40" s="95"/>
    </row>
    <row r="41" spans="1:9" ht="4.5" customHeight="1">
      <c r="A41" s="100"/>
      <c r="B41" s="98"/>
      <c r="C41" s="99"/>
      <c r="D41" s="99"/>
      <c r="E41" s="98"/>
      <c r="F41" s="98"/>
      <c r="G41" s="95"/>
      <c r="H41" s="95"/>
      <c r="I41" s="95"/>
    </row>
    <row r="42" spans="1:9" ht="46.5" customHeight="1">
      <c r="A42" s="100" t="s">
        <v>19</v>
      </c>
      <c r="B42" s="98">
        <v>914</v>
      </c>
      <c r="C42" s="99" t="s">
        <v>184</v>
      </c>
      <c r="D42" s="99" t="s">
        <v>186</v>
      </c>
      <c r="E42" s="98" t="s">
        <v>17</v>
      </c>
      <c r="F42" s="98">
        <v>200</v>
      </c>
      <c r="G42" s="95">
        <v>2806.76</v>
      </c>
      <c r="H42" s="95">
        <v>2848.35</v>
      </c>
      <c r="I42" s="95">
        <v>2889.2</v>
      </c>
    </row>
    <row r="43" spans="1:9" ht="15.75" customHeight="1">
      <c r="A43" s="100"/>
      <c r="B43" s="98"/>
      <c r="C43" s="99"/>
      <c r="D43" s="99"/>
      <c r="E43" s="98"/>
      <c r="F43" s="98"/>
      <c r="G43" s="95"/>
      <c r="H43" s="95"/>
      <c r="I43" s="95"/>
    </row>
    <row r="44" spans="1:9" ht="15" customHeight="1">
      <c r="A44" s="100" t="s">
        <v>20</v>
      </c>
      <c r="B44" s="98">
        <v>914</v>
      </c>
      <c r="C44" s="99" t="s">
        <v>184</v>
      </c>
      <c r="D44" s="99" t="s">
        <v>186</v>
      </c>
      <c r="E44" s="98" t="s">
        <v>17</v>
      </c>
      <c r="F44" s="98">
        <v>800</v>
      </c>
      <c r="G44" s="95">
        <f>25</f>
        <v>25</v>
      </c>
      <c r="H44" s="95">
        <v>25</v>
      </c>
      <c r="I44" s="95">
        <v>25</v>
      </c>
    </row>
    <row r="45" spans="1:9" ht="33.75" customHeight="1">
      <c r="A45" s="100"/>
      <c r="B45" s="98"/>
      <c r="C45" s="99"/>
      <c r="D45" s="99"/>
      <c r="E45" s="98"/>
      <c r="F45" s="98"/>
      <c r="G45" s="95"/>
      <c r="H45" s="95"/>
      <c r="I45" s="95"/>
    </row>
    <row r="46" spans="1:9" ht="62.25" customHeight="1">
      <c r="A46" s="100" t="s">
        <v>21</v>
      </c>
      <c r="B46" s="98">
        <v>914</v>
      </c>
      <c r="C46" s="99" t="s">
        <v>184</v>
      </c>
      <c r="D46" s="99" t="s">
        <v>186</v>
      </c>
      <c r="E46" s="101" t="s">
        <v>22</v>
      </c>
      <c r="F46" s="98">
        <v>100</v>
      </c>
      <c r="G46" s="95">
        <v>1180.53</v>
      </c>
      <c r="H46" s="95">
        <v>1227.75</v>
      </c>
      <c r="I46" s="95">
        <v>1276.8599999999999</v>
      </c>
    </row>
    <row r="47" spans="1:9" ht="15" customHeight="1">
      <c r="A47" s="100"/>
      <c r="B47" s="98"/>
      <c r="C47" s="99"/>
      <c r="D47" s="99"/>
      <c r="E47" s="101"/>
      <c r="F47" s="98"/>
      <c r="G47" s="95"/>
      <c r="H47" s="95"/>
      <c r="I47" s="95"/>
    </row>
    <row r="48" spans="1:9" ht="15.75" customHeight="1">
      <c r="A48" s="100"/>
      <c r="B48" s="98"/>
      <c r="C48" s="99"/>
      <c r="D48" s="99"/>
      <c r="E48" s="101"/>
      <c r="F48" s="98"/>
      <c r="G48" s="95"/>
      <c r="H48" s="95"/>
      <c r="I48" s="95"/>
    </row>
    <row r="49" spans="1:9" ht="15.75" customHeight="1">
      <c r="A49" s="100"/>
      <c r="B49" s="98"/>
      <c r="C49" s="99"/>
      <c r="D49" s="99"/>
      <c r="E49" s="101"/>
      <c r="F49" s="98"/>
      <c r="G49" s="95"/>
      <c r="H49" s="95"/>
      <c r="I49" s="95"/>
    </row>
    <row r="50" spans="1:9" ht="1.5" customHeight="1">
      <c r="A50" s="100"/>
      <c r="B50" s="98"/>
      <c r="C50" s="99"/>
      <c r="D50" s="99"/>
      <c r="E50" s="101"/>
      <c r="F50" s="98"/>
      <c r="G50" s="95"/>
      <c r="H50" s="95"/>
      <c r="I50" s="95"/>
    </row>
    <row r="51" spans="1:9" ht="15.75" hidden="1" customHeight="1" thickBot="1">
      <c r="A51" s="100"/>
      <c r="B51" s="98"/>
      <c r="C51" s="99"/>
      <c r="D51" s="99"/>
      <c r="E51" s="101"/>
      <c r="F51" s="98"/>
      <c r="G51" s="95"/>
      <c r="H51" s="95"/>
      <c r="I51" s="95"/>
    </row>
    <row r="52" spans="1:9" ht="19.5" customHeight="1">
      <c r="A52" s="18" t="s">
        <v>23</v>
      </c>
      <c r="B52" s="19">
        <v>914</v>
      </c>
      <c r="C52" s="20" t="s">
        <v>184</v>
      </c>
      <c r="D52" s="42" t="s">
        <v>187</v>
      </c>
      <c r="E52" s="24"/>
      <c r="F52" s="19"/>
      <c r="G52" s="52">
        <f t="shared" ref="G52:I55" si="1">G53</f>
        <v>50</v>
      </c>
      <c r="H52" s="52">
        <f t="shared" si="1"/>
        <v>50</v>
      </c>
      <c r="I52" s="52">
        <f t="shared" si="1"/>
        <v>50</v>
      </c>
    </row>
    <row r="53" spans="1:9" ht="79.5" customHeight="1">
      <c r="A53" s="47" t="s">
        <v>199</v>
      </c>
      <c r="B53" s="21">
        <v>914</v>
      </c>
      <c r="C53" s="25" t="s">
        <v>184</v>
      </c>
      <c r="D53" s="25" t="s">
        <v>187</v>
      </c>
      <c r="E53" s="26" t="s">
        <v>12</v>
      </c>
      <c r="F53" s="19"/>
      <c r="G53" s="52">
        <f t="shared" si="1"/>
        <v>50</v>
      </c>
      <c r="H53" s="52">
        <f t="shared" si="1"/>
        <v>50</v>
      </c>
      <c r="I53" s="52">
        <f t="shared" si="1"/>
        <v>50</v>
      </c>
    </row>
    <row r="54" spans="1:9" ht="31.5">
      <c r="A54" s="18" t="s">
        <v>24</v>
      </c>
      <c r="B54" s="21">
        <v>914</v>
      </c>
      <c r="C54" s="25" t="s">
        <v>184</v>
      </c>
      <c r="D54" s="25">
        <v>11</v>
      </c>
      <c r="E54" s="26" t="s">
        <v>25</v>
      </c>
      <c r="F54" s="19"/>
      <c r="G54" s="52">
        <f t="shared" si="1"/>
        <v>50</v>
      </c>
      <c r="H54" s="52">
        <f t="shared" si="1"/>
        <v>50</v>
      </c>
      <c r="I54" s="52">
        <f t="shared" si="1"/>
        <v>50</v>
      </c>
    </row>
    <row r="55" spans="1:9" ht="47.25">
      <c r="A55" s="23" t="s">
        <v>26</v>
      </c>
      <c r="B55" s="21">
        <v>914</v>
      </c>
      <c r="C55" s="25" t="s">
        <v>184</v>
      </c>
      <c r="D55" s="25">
        <v>11</v>
      </c>
      <c r="E55" s="26" t="s">
        <v>27</v>
      </c>
      <c r="F55" s="19"/>
      <c r="G55" s="52">
        <f t="shared" si="1"/>
        <v>50</v>
      </c>
      <c r="H55" s="52">
        <f t="shared" si="1"/>
        <v>50</v>
      </c>
      <c r="I55" s="52">
        <f t="shared" si="1"/>
        <v>50</v>
      </c>
    </row>
    <row r="56" spans="1:9" ht="47.25">
      <c r="A56" s="18" t="s">
        <v>28</v>
      </c>
      <c r="B56" s="19">
        <v>914</v>
      </c>
      <c r="C56" s="20" t="s">
        <v>184</v>
      </c>
      <c r="D56" s="20">
        <v>11</v>
      </c>
      <c r="E56" s="19" t="s">
        <v>29</v>
      </c>
      <c r="F56" s="26">
        <v>800</v>
      </c>
      <c r="G56" s="27">
        <v>50</v>
      </c>
      <c r="H56" s="27">
        <v>50</v>
      </c>
      <c r="I56" s="27">
        <v>50</v>
      </c>
    </row>
    <row r="57" spans="1:9" ht="15.75">
      <c r="A57" s="18" t="s">
        <v>30</v>
      </c>
      <c r="B57" s="19">
        <v>914</v>
      </c>
      <c r="C57" s="20" t="s">
        <v>184</v>
      </c>
      <c r="D57" s="20">
        <v>13</v>
      </c>
      <c r="E57" s="19"/>
      <c r="F57" s="19"/>
      <c r="G57" s="52">
        <f>G58+G63+G66</f>
        <v>829.2</v>
      </c>
      <c r="H57" s="52">
        <f>H58+H63+H66</f>
        <v>829.2</v>
      </c>
      <c r="I57" s="52">
        <f>I58+I63+I66</f>
        <v>829.2</v>
      </c>
    </row>
    <row r="58" spans="1:9" ht="77.25" customHeight="1">
      <c r="A58" s="47" t="s">
        <v>198</v>
      </c>
      <c r="B58" s="19">
        <v>914</v>
      </c>
      <c r="C58" s="20" t="s">
        <v>184</v>
      </c>
      <c r="D58" s="20">
        <v>13</v>
      </c>
      <c r="E58" s="19" t="s">
        <v>12</v>
      </c>
      <c r="F58" s="17"/>
      <c r="G58" s="52">
        <f t="shared" ref="G58:I60" si="2">G59</f>
        <v>429.2</v>
      </c>
      <c r="H58" s="52">
        <f t="shared" si="2"/>
        <v>429.2</v>
      </c>
      <c r="I58" s="52">
        <f t="shared" si="2"/>
        <v>429.2</v>
      </c>
    </row>
    <row r="59" spans="1:9" ht="49.5" customHeight="1">
      <c r="A59" s="18" t="s">
        <v>13</v>
      </c>
      <c r="B59" s="19">
        <v>914</v>
      </c>
      <c r="C59" s="20" t="s">
        <v>184</v>
      </c>
      <c r="D59" s="20">
        <v>13</v>
      </c>
      <c r="E59" s="19" t="s">
        <v>14</v>
      </c>
      <c r="F59" s="17"/>
      <c r="G59" s="52">
        <f t="shared" si="2"/>
        <v>429.2</v>
      </c>
      <c r="H59" s="52">
        <f t="shared" si="2"/>
        <v>429.2</v>
      </c>
      <c r="I59" s="52">
        <f t="shared" si="2"/>
        <v>429.2</v>
      </c>
    </row>
    <row r="60" spans="1:9" ht="47.25">
      <c r="A60" s="23" t="s">
        <v>15</v>
      </c>
      <c r="B60" s="19">
        <v>914</v>
      </c>
      <c r="C60" s="20" t="s">
        <v>184</v>
      </c>
      <c r="D60" s="20">
        <v>13</v>
      </c>
      <c r="E60" s="19" t="s">
        <v>16</v>
      </c>
      <c r="F60" s="17"/>
      <c r="G60" s="52">
        <f t="shared" si="2"/>
        <v>429.2</v>
      </c>
      <c r="H60" s="52">
        <f t="shared" si="2"/>
        <v>429.2</v>
      </c>
      <c r="I60" s="52">
        <f t="shared" si="2"/>
        <v>429.2</v>
      </c>
    </row>
    <row r="61" spans="1:9" ht="30.75" customHeight="1">
      <c r="A61" s="100" t="s">
        <v>31</v>
      </c>
      <c r="B61" s="98">
        <v>914</v>
      </c>
      <c r="C61" s="99" t="s">
        <v>184</v>
      </c>
      <c r="D61" s="99">
        <v>13</v>
      </c>
      <c r="E61" s="98" t="s">
        <v>32</v>
      </c>
      <c r="F61" s="98" t="s">
        <v>33</v>
      </c>
      <c r="G61" s="95">
        <v>429.2</v>
      </c>
      <c r="H61" s="95">
        <v>429.2</v>
      </c>
      <c r="I61" s="95">
        <v>429.2</v>
      </c>
    </row>
    <row r="62" spans="1:9" ht="24" customHeight="1">
      <c r="A62" s="100"/>
      <c r="B62" s="98"/>
      <c r="C62" s="99"/>
      <c r="D62" s="99"/>
      <c r="E62" s="98"/>
      <c r="F62" s="98"/>
      <c r="G62" s="95"/>
      <c r="H62" s="95"/>
      <c r="I62" s="95"/>
    </row>
    <row r="63" spans="1:9" ht="31.5" customHeight="1">
      <c r="A63" s="18" t="s">
        <v>34</v>
      </c>
      <c r="B63" s="19">
        <v>914</v>
      </c>
      <c r="C63" s="20" t="s">
        <v>184</v>
      </c>
      <c r="D63" s="20">
        <v>13</v>
      </c>
      <c r="E63" s="19" t="s">
        <v>35</v>
      </c>
      <c r="F63" s="19"/>
      <c r="G63" s="52">
        <f t="shared" ref="G63:I64" si="3">G64</f>
        <v>320</v>
      </c>
      <c r="H63" s="52">
        <f t="shared" si="3"/>
        <v>320</v>
      </c>
      <c r="I63" s="52">
        <f t="shared" si="3"/>
        <v>320</v>
      </c>
    </row>
    <row r="64" spans="1:9" ht="47.25">
      <c r="A64" s="28" t="s">
        <v>36</v>
      </c>
      <c r="B64" s="19">
        <v>914</v>
      </c>
      <c r="C64" s="20" t="s">
        <v>184</v>
      </c>
      <c r="D64" s="20">
        <v>13</v>
      </c>
      <c r="E64" s="19" t="s">
        <v>37</v>
      </c>
      <c r="F64" s="19"/>
      <c r="G64" s="52">
        <f t="shared" si="3"/>
        <v>320</v>
      </c>
      <c r="H64" s="52">
        <f t="shared" si="3"/>
        <v>320</v>
      </c>
      <c r="I64" s="52">
        <f t="shared" si="3"/>
        <v>320</v>
      </c>
    </row>
    <row r="65" spans="1:9" ht="47.25">
      <c r="A65" s="18" t="s">
        <v>38</v>
      </c>
      <c r="B65" s="19">
        <v>914</v>
      </c>
      <c r="C65" s="20" t="s">
        <v>184</v>
      </c>
      <c r="D65" s="20">
        <v>13</v>
      </c>
      <c r="E65" s="19" t="s">
        <v>39</v>
      </c>
      <c r="F65" s="19">
        <v>200</v>
      </c>
      <c r="G65" s="52">
        <v>320</v>
      </c>
      <c r="H65" s="52">
        <v>320</v>
      </c>
      <c r="I65" s="52">
        <v>320</v>
      </c>
    </row>
    <row r="66" spans="1:9" ht="31.5">
      <c r="A66" s="18" t="s">
        <v>3</v>
      </c>
      <c r="B66" s="19">
        <v>914</v>
      </c>
      <c r="C66" s="20" t="s">
        <v>184</v>
      </c>
      <c r="D66" s="20">
        <v>13</v>
      </c>
      <c r="E66" s="19" t="s">
        <v>40</v>
      </c>
      <c r="F66" s="19"/>
      <c r="G66" s="52">
        <f>G67</f>
        <v>80</v>
      </c>
      <c r="H66" s="52">
        <f>H67</f>
        <v>80</v>
      </c>
      <c r="I66" s="52">
        <f>I67</f>
        <v>80</v>
      </c>
    </row>
    <row r="67" spans="1:9" ht="15.75" customHeight="1">
      <c r="A67" s="97" t="s">
        <v>41</v>
      </c>
      <c r="B67" s="98">
        <v>914</v>
      </c>
      <c r="C67" s="99" t="s">
        <v>184</v>
      </c>
      <c r="D67" s="99">
        <v>13</v>
      </c>
      <c r="E67" s="98" t="s">
        <v>40</v>
      </c>
      <c r="F67" s="98"/>
      <c r="G67" s="95">
        <f>G71</f>
        <v>80</v>
      </c>
      <c r="H67" s="95">
        <f>H71</f>
        <v>80</v>
      </c>
      <c r="I67" s="95">
        <f>I71</f>
        <v>80</v>
      </c>
    </row>
    <row r="68" spans="1:9" ht="15.75" customHeight="1">
      <c r="A68" s="97"/>
      <c r="B68" s="98"/>
      <c r="C68" s="99"/>
      <c r="D68" s="99"/>
      <c r="E68" s="98"/>
      <c r="F68" s="98"/>
      <c r="G68" s="95"/>
      <c r="H68" s="95"/>
      <c r="I68" s="95"/>
    </row>
    <row r="69" spans="1:9" ht="12.75" customHeight="1">
      <c r="A69" s="97"/>
      <c r="B69" s="98"/>
      <c r="C69" s="99"/>
      <c r="D69" s="99"/>
      <c r="E69" s="98"/>
      <c r="F69" s="98"/>
      <c r="G69" s="95"/>
      <c r="H69" s="95"/>
      <c r="I69" s="95"/>
    </row>
    <row r="70" spans="1:9" ht="3" customHeight="1">
      <c r="A70" s="97"/>
      <c r="B70" s="98"/>
      <c r="C70" s="99"/>
      <c r="D70" s="99"/>
      <c r="E70" s="98"/>
      <c r="F70" s="98"/>
      <c r="G70" s="95"/>
      <c r="H70" s="95"/>
      <c r="I70" s="95"/>
    </row>
    <row r="71" spans="1:9">
      <c r="A71" s="97" t="s">
        <v>42</v>
      </c>
      <c r="B71" s="98">
        <v>914</v>
      </c>
      <c r="C71" s="99" t="s">
        <v>184</v>
      </c>
      <c r="D71" s="99">
        <v>13</v>
      </c>
      <c r="E71" s="98" t="s">
        <v>43</v>
      </c>
      <c r="F71" s="98"/>
      <c r="G71" s="95">
        <f>G73</f>
        <v>80</v>
      </c>
      <c r="H71" s="95">
        <f>H73</f>
        <v>80</v>
      </c>
      <c r="I71" s="95">
        <f>I73</f>
        <v>80</v>
      </c>
    </row>
    <row r="72" spans="1:9" ht="24.75" customHeight="1">
      <c r="A72" s="97"/>
      <c r="B72" s="98"/>
      <c r="C72" s="99"/>
      <c r="D72" s="99"/>
      <c r="E72" s="98"/>
      <c r="F72" s="98"/>
      <c r="G72" s="95"/>
      <c r="H72" s="95"/>
      <c r="I72" s="95"/>
    </row>
    <row r="73" spans="1:9">
      <c r="A73" s="97" t="s">
        <v>44</v>
      </c>
      <c r="B73" s="98">
        <v>914</v>
      </c>
      <c r="C73" s="99" t="s">
        <v>184</v>
      </c>
      <c r="D73" s="99">
        <v>13</v>
      </c>
      <c r="E73" s="98" t="s">
        <v>45</v>
      </c>
      <c r="F73" s="98">
        <v>500</v>
      </c>
      <c r="G73" s="95">
        <v>80</v>
      </c>
      <c r="H73" s="95">
        <v>80</v>
      </c>
      <c r="I73" s="95">
        <v>80</v>
      </c>
    </row>
    <row r="74" spans="1:9" ht="35.25" customHeight="1">
      <c r="A74" s="97"/>
      <c r="B74" s="98"/>
      <c r="C74" s="99"/>
      <c r="D74" s="99"/>
      <c r="E74" s="98"/>
      <c r="F74" s="98"/>
      <c r="G74" s="95"/>
      <c r="H74" s="95"/>
      <c r="I74" s="95"/>
    </row>
    <row r="75" spans="1:9" ht="31.5">
      <c r="A75" s="29" t="s">
        <v>46</v>
      </c>
      <c r="B75" s="19">
        <v>914</v>
      </c>
      <c r="C75" s="20" t="s">
        <v>185</v>
      </c>
      <c r="D75" s="30"/>
      <c r="E75" s="17"/>
      <c r="F75" s="17"/>
      <c r="G75" s="52">
        <f t="shared" ref="G75:I78" si="4">G76</f>
        <v>100</v>
      </c>
      <c r="H75" s="52">
        <f t="shared" si="4"/>
        <v>100</v>
      </c>
      <c r="I75" s="52">
        <f t="shared" si="4"/>
        <v>100</v>
      </c>
    </row>
    <row r="76" spans="1:9" ht="47.25">
      <c r="A76" s="18" t="s">
        <v>47</v>
      </c>
      <c r="B76" s="19">
        <v>914</v>
      </c>
      <c r="C76" s="20" t="s">
        <v>185</v>
      </c>
      <c r="D76" s="93" t="s">
        <v>235</v>
      </c>
      <c r="E76" s="19"/>
      <c r="F76" s="19"/>
      <c r="G76" s="52">
        <f t="shared" si="4"/>
        <v>100</v>
      </c>
      <c r="H76" s="52">
        <f t="shared" si="4"/>
        <v>100</v>
      </c>
      <c r="I76" s="52">
        <f t="shared" si="4"/>
        <v>100</v>
      </c>
    </row>
    <row r="77" spans="1:9" ht="78.75" customHeight="1">
      <c r="A77" s="68" t="s">
        <v>200</v>
      </c>
      <c r="B77" s="19">
        <v>914</v>
      </c>
      <c r="C77" s="20" t="s">
        <v>185</v>
      </c>
      <c r="D77" s="93" t="s">
        <v>235</v>
      </c>
      <c r="E77" s="19" t="s">
        <v>166</v>
      </c>
      <c r="F77" s="19"/>
      <c r="G77" s="52">
        <f t="shared" si="4"/>
        <v>100</v>
      </c>
      <c r="H77" s="52">
        <f t="shared" si="4"/>
        <v>100</v>
      </c>
      <c r="I77" s="52">
        <f t="shared" si="4"/>
        <v>100</v>
      </c>
    </row>
    <row r="78" spans="1:9" ht="66.75" customHeight="1">
      <c r="A78" s="23" t="s">
        <v>169</v>
      </c>
      <c r="B78" s="19">
        <v>914</v>
      </c>
      <c r="C78" s="20" t="s">
        <v>185</v>
      </c>
      <c r="D78" s="93" t="s">
        <v>235</v>
      </c>
      <c r="E78" s="19" t="s">
        <v>167</v>
      </c>
      <c r="F78" s="19"/>
      <c r="G78" s="52">
        <f t="shared" si="4"/>
        <v>100</v>
      </c>
      <c r="H78" s="52">
        <f t="shared" si="4"/>
        <v>100</v>
      </c>
      <c r="I78" s="52">
        <f t="shared" si="4"/>
        <v>100</v>
      </c>
    </row>
    <row r="79" spans="1:9" ht="63">
      <c r="A79" s="68" t="s">
        <v>50</v>
      </c>
      <c r="B79" s="19">
        <v>914</v>
      </c>
      <c r="C79" s="20" t="s">
        <v>185</v>
      </c>
      <c r="D79" s="93" t="s">
        <v>235</v>
      </c>
      <c r="E79" s="19" t="s">
        <v>168</v>
      </c>
      <c r="F79" s="19">
        <v>200</v>
      </c>
      <c r="G79" s="52">
        <v>100</v>
      </c>
      <c r="H79" s="52">
        <v>100</v>
      </c>
      <c r="I79" s="52">
        <v>100</v>
      </c>
    </row>
    <row r="80" spans="1:9" ht="15.75">
      <c r="A80" s="18" t="s">
        <v>51</v>
      </c>
      <c r="B80" s="19">
        <v>914</v>
      </c>
      <c r="C80" s="20" t="s">
        <v>186</v>
      </c>
      <c r="D80" s="20"/>
      <c r="E80" s="19"/>
      <c r="F80" s="19"/>
      <c r="G80" s="52">
        <f>G81+G87+G96</f>
        <v>30171.8</v>
      </c>
      <c r="H80" s="52">
        <f>H81+H87+H96</f>
        <v>33518.589999999997</v>
      </c>
      <c r="I80" s="52">
        <f>I81+I87+I96</f>
        <v>33658.1</v>
      </c>
    </row>
    <row r="81" spans="1:9" ht="15.75">
      <c r="A81" s="46" t="s">
        <v>52</v>
      </c>
      <c r="B81" s="19">
        <v>914</v>
      </c>
      <c r="C81" s="20" t="s">
        <v>186</v>
      </c>
      <c r="D81" s="20" t="s">
        <v>189</v>
      </c>
      <c r="E81" s="19"/>
      <c r="F81" s="19"/>
      <c r="G81" s="52">
        <f>G82+G85</f>
        <v>250</v>
      </c>
      <c r="H81" s="52">
        <f t="shared" ref="G81:I83" si="5">H82</f>
        <v>250</v>
      </c>
      <c r="I81" s="52">
        <f t="shared" si="5"/>
        <v>250</v>
      </c>
    </row>
    <row r="82" spans="1:9" ht="97.5" customHeight="1">
      <c r="A82" s="31" t="s">
        <v>201</v>
      </c>
      <c r="B82" s="19">
        <v>914</v>
      </c>
      <c r="C82" s="20" t="s">
        <v>186</v>
      </c>
      <c r="D82" s="20" t="s">
        <v>189</v>
      </c>
      <c r="E82" s="32" t="s">
        <v>53</v>
      </c>
      <c r="F82" s="19"/>
      <c r="G82" s="52">
        <f t="shared" si="5"/>
        <v>200</v>
      </c>
      <c r="H82" s="52">
        <f>H83+H85</f>
        <v>250</v>
      </c>
      <c r="I82" s="52">
        <f>I83+I85</f>
        <v>250</v>
      </c>
    </row>
    <row r="83" spans="1:9" ht="31.5">
      <c r="A83" s="33" t="s">
        <v>54</v>
      </c>
      <c r="B83" s="19">
        <v>914</v>
      </c>
      <c r="C83" s="20" t="s">
        <v>186</v>
      </c>
      <c r="D83" s="20" t="s">
        <v>189</v>
      </c>
      <c r="E83" s="32" t="s">
        <v>55</v>
      </c>
      <c r="F83" s="19"/>
      <c r="G83" s="52">
        <f t="shared" si="5"/>
        <v>200</v>
      </c>
      <c r="H83" s="52">
        <f t="shared" si="5"/>
        <v>200</v>
      </c>
      <c r="I83" s="52">
        <f t="shared" si="5"/>
        <v>200</v>
      </c>
    </row>
    <row r="84" spans="1:9" ht="66.75" customHeight="1">
      <c r="A84" s="23" t="s">
        <v>56</v>
      </c>
      <c r="B84" s="19">
        <v>914</v>
      </c>
      <c r="C84" s="20" t="s">
        <v>186</v>
      </c>
      <c r="D84" s="20" t="s">
        <v>189</v>
      </c>
      <c r="E84" s="32" t="s">
        <v>57</v>
      </c>
      <c r="F84" s="19"/>
      <c r="G84" s="52">
        <f>G86</f>
        <v>200</v>
      </c>
      <c r="H84" s="52">
        <f>H86</f>
        <v>200</v>
      </c>
      <c r="I84" s="52">
        <f>I86</f>
        <v>200</v>
      </c>
    </row>
    <row r="85" spans="1:9" s="6" customFormat="1" ht="87.75" customHeight="1">
      <c r="A85" s="79" t="s">
        <v>230</v>
      </c>
      <c r="B85" s="19">
        <v>914</v>
      </c>
      <c r="C85" s="20" t="s">
        <v>186</v>
      </c>
      <c r="D85" s="20" t="s">
        <v>189</v>
      </c>
      <c r="E85" s="32" t="s">
        <v>58</v>
      </c>
      <c r="F85" s="19">
        <v>200</v>
      </c>
      <c r="G85" s="52">
        <v>50</v>
      </c>
      <c r="H85" s="52">
        <v>50</v>
      </c>
      <c r="I85" s="52">
        <v>50</v>
      </c>
    </row>
    <row r="86" spans="1:9" ht="63">
      <c r="A86" s="79" t="s">
        <v>231</v>
      </c>
      <c r="B86" s="19">
        <v>914</v>
      </c>
      <c r="C86" s="20" t="s">
        <v>186</v>
      </c>
      <c r="D86" s="20" t="s">
        <v>189</v>
      </c>
      <c r="E86" s="19" t="s">
        <v>58</v>
      </c>
      <c r="F86" s="19">
        <v>800</v>
      </c>
      <c r="G86" s="52">
        <v>200</v>
      </c>
      <c r="H86" s="52">
        <v>200</v>
      </c>
      <c r="I86" s="52">
        <v>200</v>
      </c>
    </row>
    <row r="87" spans="1:9" ht="15.75">
      <c r="A87" s="31" t="s">
        <v>59</v>
      </c>
      <c r="B87" s="19">
        <v>914</v>
      </c>
      <c r="C87" s="20" t="s">
        <v>186</v>
      </c>
      <c r="D87" s="20" t="s">
        <v>188</v>
      </c>
      <c r="E87" s="32"/>
      <c r="F87" s="19"/>
      <c r="G87" s="52">
        <f t="shared" ref="G87:I88" si="6">G88</f>
        <v>27793.599999999999</v>
      </c>
      <c r="H87" s="52">
        <f t="shared" si="6"/>
        <v>31140.39</v>
      </c>
      <c r="I87" s="52">
        <f t="shared" si="6"/>
        <v>31279.899999999998</v>
      </c>
    </row>
    <row r="88" spans="1:9" ht="95.25" customHeight="1">
      <c r="A88" s="31" t="s">
        <v>201</v>
      </c>
      <c r="B88" s="19">
        <v>914</v>
      </c>
      <c r="C88" s="20" t="s">
        <v>186</v>
      </c>
      <c r="D88" s="20" t="s">
        <v>188</v>
      </c>
      <c r="E88" s="32" t="s">
        <v>53</v>
      </c>
      <c r="F88" s="19"/>
      <c r="G88" s="52">
        <f t="shared" si="6"/>
        <v>27793.599999999999</v>
      </c>
      <c r="H88" s="52">
        <f t="shared" si="6"/>
        <v>31140.39</v>
      </c>
      <c r="I88" s="52">
        <f t="shared" si="6"/>
        <v>31279.899999999998</v>
      </c>
    </row>
    <row r="89" spans="1:9" ht="78.75">
      <c r="A89" s="66" t="s">
        <v>202</v>
      </c>
      <c r="B89" s="19">
        <v>914</v>
      </c>
      <c r="C89" s="20" t="s">
        <v>186</v>
      </c>
      <c r="D89" s="20" t="s">
        <v>188</v>
      </c>
      <c r="E89" s="32" t="s">
        <v>61</v>
      </c>
      <c r="F89" s="19"/>
      <c r="G89" s="52">
        <f>G90+G93</f>
        <v>27793.599999999999</v>
      </c>
      <c r="H89" s="52">
        <f>H90+H93</f>
        <v>31140.39</v>
      </c>
      <c r="I89" s="52">
        <f>I90+I93</f>
        <v>31279.899999999998</v>
      </c>
    </row>
    <row r="90" spans="1:9" ht="47.25">
      <c r="A90" s="23" t="s">
        <v>62</v>
      </c>
      <c r="B90" s="19">
        <v>914</v>
      </c>
      <c r="C90" s="20" t="s">
        <v>186</v>
      </c>
      <c r="D90" s="20" t="s">
        <v>188</v>
      </c>
      <c r="E90" s="32" t="s">
        <v>63</v>
      </c>
      <c r="F90" s="19"/>
      <c r="G90" s="52">
        <f>G91+G92</f>
        <v>25993.599999999999</v>
      </c>
      <c r="H90" s="52">
        <f>H91+H92</f>
        <v>29929.899999999998</v>
      </c>
      <c r="I90" s="52">
        <f>I91+I92</f>
        <v>30279.899999999998</v>
      </c>
    </row>
    <row r="91" spans="1:9" ht="47.25">
      <c r="A91" s="65" t="s">
        <v>227</v>
      </c>
      <c r="B91" s="19">
        <v>914</v>
      </c>
      <c r="C91" s="20" t="s">
        <v>186</v>
      </c>
      <c r="D91" s="20" t="s">
        <v>188</v>
      </c>
      <c r="E91" s="32" t="s">
        <v>65</v>
      </c>
      <c r="F91" s="19">
        <v>200</v>
      </c>
      <c r="G91" s="52">
        <f>7120+33</f>
        <v>7153</v>
      </c>
      <c r="H91" s="52">
        <v>7600</v>
      </c>
      <c r="I91" s="52">
        <v>7950</v>
      </c>
    </row>
    <row r="92" spans="1:9" s="1" customFormat="1" ht="63">
      <c r="A92" s="33" t="s">
        <v>64</v>
      </c>
      <c r="B92" s="19">
        <v>914</v>
      </c>
      <c r="C92" s="20" t="s">
        <v>186</v>
      </c>
      <c r="D92" s="20" t="s">
        <v>188</v>
      </c>
      <c r="E92" s="32" t="s">
        <v>160</v>
      </c>
      <c r="F92" s="19">
        <v>200</v>
      </c>
      <c r="G92" s="52">
        <f>570.3+18270.3</f>
        <v>18840.599999999999</v>
      </c>
      <c r="H92" s="52">
        <f>23.6+22306.3</f>
        <v>22329.899999999998</v>
      </c>
      <c r="I92" s="74">
        <f>23.6+22306.3</f>
        <v>22329.899999999998</v>
      </c>
    </row>
    <row r="93" spans="1:9" ht="31.5">
      <c r="A93" s="23" t="s">
        <v>66</v>
      </c>
      <c r="B93" s="19">
        <v>914</v>
      </c>
      <c r="C93" s="20" t="s">
        <v>186</v>
      </c>
      <c r="D93" s="20" t="s">
        <v>188</v>
      </c>
      <c r="E93" s="32" t="s">
        <v>67</v>
      </c>
      <c r="F93" s="17"/>
      <c r="G93" s="52">
        <f>G94+G95</f>
        <v>1800</v>
      </c>
      <c r="H93" s="52">
        <f>H94+H95</f>
        <v>1210.49</v>
      </c>
      <c r="I93" s="52">
        <f>I94+I95</f>
        <v>1000</v>
      </c>
    </row>
    <row r="94" spans="1:9" ht="47.25">
      <c r="A94" s="33" t="s">
        <v>68</v>
      </c>
      <c r="B94" s="19">
        <v>914</v>
      </c>
      <c r="C94" s="20" t="s">
        <v>186</v>
      </c>
      <c r="D94" s="20" t="s">
        <v>188</v>
      </c>
      <c r="E94" s="32" t="s">
        <v>69</v>
      </c>
      <c r="F94" s="19" t="s">
        <v>33</v>
      </c>
      <c r="G94" s="52">
        <v>1800</v>
      </c>
      <c r="H94" s="52">
        <v>1210.49</v>
      </c>
      <c r="I94" s="52">
        <v>1000</v>
      </c>
    </row>
    <row r="95" spans="1:9" ht="63" hidden="1">
      <c r="A95" s="33" t="s">
        <v>70</v>
      </c>
      <c r="B95" s="19">
        <v>914</v>
      </c>
      <c r="C95" s="20" t="s">
        <v>186</v>
      </c>
      <c r="D95" s="20" t="s">
        <v>188</v>
      </c>
      <c r="E95" s="32" t="s">
        <v>71</v>
      </c>
      <c r="F95" s="19">
        <v>200</v>
      </c>
      <c r="G95" s="52">
        <v>0</v>
      </c>
      <c r="H95" s="52">
        <v>0</v>
      </c>
      <c r="I95" s="52">
        <v>0</v>
      </c>
    </row>
    <row r="96" spans="1:9" ht="31.5">
      <c r="A96" s="18" t="s">
        <v>72</v>
      </c>
      <c r="B96" s="19">
        <v>914</v>
      </c>
      <c r="C96" s="20" t="s">
        <v>186</v>
      </c>
      <c r="D96" s="20">
        <v>12</v>
      </c>
      <c r="E96" s="19"/>
      <c r="F96" s="19"/>
      <c r="G96" s="52">
        <f>G97+G102+G106</f>
        <v>2128.1999999999998</v>
      </c>
      <c r="H96" s="52">
        <f>H97+H102+H106</f>
        <v>2128.1999999999998</v>
      </c>
      <c r="I96" s="52">
        <f>I97+I102+I106</f>
        <v>2128.1999999999998</v>
      </c>
    </row>
    <row r="97" spans="1:9" ht="84.75" customHeight="1">
      <c r="A97" s="48" t="s">
        <v>198</v>
      </c>
      <c r="B97" s="19">
        <v>914</v>
      </c>
      <c r="C97" s="20" t="s">
        <v>186</v>
      </c>
      <c r="D97" s="20">
        <v>12</v>
      </c>
      <c r="E97" s="32" t="s">
        <v>12</v>
      </c>
      <c r="F97" s="19"/>
      <c r="G97" s="52">
        <f t="shared" ref="G97:I98" si="7">G98</f>
        <v>1450</v>
      </c>
      <c r="H97" s="52">
        <f t="shared" si="7"/>
        <v>1450</v>
      </c>
      <c r="I97" s="52">
        <f t="shared" si="7"/>
        <v>1450</v>
      </c>
    </row>
    <row r="98" spans="1:9" ht="51" customHeight="1">
      <c r="A98" s="33" t="s">
        <v>13</v>
      </c>
      <c r="B98" s="19">
        <v>914</v>
      </c>
      <c r="C98" s="20" t="s">
        <v>186</v>
      </c>
      <c r="D98" s="20">
        <v>12</v>
      </c>
      <c r="E98" s="32" t="s">
        <v>73</v>
      </c>
      <c r="F98" s="19"/>
      <c r="G98" s="52">
        <f t="shared" si="7"/>
        <v>1450</v>
      </c>
      <c r="H98" s="52">
        <f t="shared" si="7"/>
        <v>1450</v>
      </c>
      <c r="I98" s="52">
        <f t="shared" si="7"/>
        <v>1450</v>
      </c>
    </row>
    <row r="99" spans="1:9" ht="47.25">
      <c r="A99" s="23" t="s">
        <v>74</v>
      </c>
      <c r="B99" s="19">
        <v>914</v>
      </c>
      <c r="C99" s="20" t="s">
        <v>186</v>
      </c>
      <c r="D99" s="20">
        <v>12</v>
      </c>
      <c r="E99" s="32" t="s">
        <v>75</v>
      </c>
      <c r="F99" s="19"/>
      <c r="G99" s="52">
        <f>G101+G100</f>
        <v>1450</v>
      </c>
      <c r="H99" s="52">
        <f>H101+H100</f>
        <v>1450</v>
      </c>
      <c r="I99" s="52">
        <f>I101+I100</f>
        <v>1450</v>
      </c>
    </row>
    <row r="100" spans="1:9" s="4" customFormat="1" ht="66.75" customHeight="1">
      <c r="A100" s="33" t="s">
        <v>163</v>
      </c>
      <c r="B100" s="19">
        <v>914</v>
      </c>
      <c r="C100" s="20" t="s">
        <v>186</v>
      </c>
      <c r="D100" s="20">
        <v>12</v>
      </c>
      <c r="E100" s="32" t="s">
        <v>77</v>
      </c>
      <c r="F100" s="19" t="s">
        <v>33</v>
      </c>
      <c r="G100" s="52">
        <v>0</v>
      </c>
      <c r="H100" s="52">
        <v>0</v>
      </c>
      <c r="I100" s="52">
        <v>0</v>
      </c>
    </row>
    <row r="101" spans="1:9" ht="63">
      <c r="A101" s="45" t="s">
        <v>76</v>
      </c>
      <c r="B101" s="19">
        <v>914</v>
      </c>
      <c r="C101" s="20" t="s">
        <v>186</v>
      </c>
      <c r="D101" s="20">
        <v>12</v>
      </c>
      <c r="E101" s="32" t="s">
        <v>77</v>
      </c>
      <c r="F101" s="19" t="s">
        <v>78</v>
      </c>
      <c r="G101" s="52">
        <v>1450</v>
      </c>
      <c r="H101" s="52">
        <v>1450</v>
      </c>
      <c r="I101" s="52">
        <v>1450</v>
      </c>
    </row>
    <row r="102" spans="1:9" ht="94.5">
      <c r="A102" s="47" t="s">
        <v>203</v>
      </c>
      <c r="B102" s="19">
        <v>914</v>
      </c>
      <c r="C102" s="20" t="s">
        <v>186</v>
      </c>
      <c r="D102" s="20">
        <v>12</v>
      </c>
      <c r="E102" s="19" t="s">
        <v>12</v>
      </c>
      <c r="F102" s="34"/>
      <c r="G102" s="52">
        <f t="shared" ref="G102:I104" si="8">G103</f>
        <v>661</v>
      </c>
      <c r="H102" s="52">
        <f t="shared" si="8"/>
        <v>661</v>
      </c>
      <c r="I102" s="52">
        <f t="shared" si="8"/>
        <v>661</v>
      </c>
    </row>
    <row r="103" spans="1:9" ht="31.5">
      <c r="A103" s="18" t="s">
        <v>34</v>
      </c>
      <c r="B103" s="19">
        <v>914</v>
      </c>
      <c r="C103" s="20" t="s">
        <v>186</v>
      </c>
      <c r="D103" s="20">
        <v>12</v>
      </c>
      <c r="E103" s="19" t="s">
        <v>35</v>
      </c>
      <c r="F103" s="19"/>
      <c r="G103" s="52">
        <f t="shared" si="8"/>
        <v>661</v>
      </c>
      <c r="H103" s="52">
        <f t="shared" si="8"/>
        <v>661</v>
      </c>
      <c r="I103" s="52">
        <f t="shared" si="8"/>
        <v>661</v>
      </c>
    </row>
    <row r="104" spans="1:9" ht="47.25">
      <c r="A104" s="28" t="s">
        <v>36</v>
      </c>
      <c r="B104" s="19">
        <v>914</v>
      </c>
      <c r="C104" s="20" t="s">
        <v>186</v>
      </c>
      <c r="D104" s="20">
        <v>12</v>
      </c>
      <c r="E104" s="19" t="s">
        <v>37</v>
      </c>
      <c r="F104" s="19"/>
      <c r="G104" s="52">
        <f t="shared" si="8"/>
        <v>661</v>
      </c>
      <c r="H104" s="52">
        <f t="shared" si="8"/>
        <v>661</v>
      </c>
      <c r="I104" s="52">
        <f t="shared" si="8"/>
        <v>661</v>
      </c>
    </row>
    <row r="105" spans="1:9" ht="47.25">
      <c r="A105" s="18" t="s">
        <v>38</v>
      </c>
      <c r="B105" s="19">
        <v>914</v>
      </c>
      <c r="C105" s="20" t="s">
        <v>186</v>
      </c>
      <c r="D105" s="20">
        <v>12</v>
      </c>
      <c r="E105" s="19" t="s">
        <v>39</v>
      </c>
      <c r="F105" s="19">
        <v>200</v>
      </c>
      <c r="G105" s="52">
        <v>661</v>
      </c>
      <c r="H105" s="52">
        <v>661</v>
      </c>
      <c r="I105" s="52">
        <v>661</v>
      </c>
    </row>
    <row r="106" spans="1:9" ht="94.5">
      <c r="A106" s="48" t="s">
        <v>204</v>
      </c>
      <c r="B106" s="19">
        <v>914</v>
      </c>
      <c r="C106" s="20" t="s">
        <v>186</v>
      </c>
      <c r="D106" s="20">
        <v>12</v>
      </c>
      <c r="E106" s="19" t="s">
        <v>80</v>
      </c>
      <c r="F106" s="19"/>
      <c r="G106" s="52">
        <f t="shared" ref="G106:I108" si="9">G107</f>
        <v>17.2</v>
      </c>
      <c r="H106" s="52">
        <f t="shared" si="9"/>
        <v>17.2</v>
      </c>
      <c r="I106" s="52">
        <f t="shared" si="9"/>
        <v>17.2</v>
      </c>
    </row>
    <row r="107" spans="1:9" ht="31.5">
      <c r="A107" s="33" t="s">
        <v>81</v>
      </c>
      <c r="B107" s="19">
        <v>914</v>
      </c>
      <c r="C107" s="20" t="s">
        <v>186</v>
      </c>
      <c r="D107" s="20">
        <v>12</v>
      </c>
      <c r="E107" s="19" t="s">
        <v>82</v>
      </c>
      <c r="F107" s="19"/>
      <c r="G107" s="52">
        <f t="shared" si="9"/>
        <v>17.2</v>
      </c>
      <c r="H107" s="52">
        <f t="shared" si="9"/>
        <v>17.2</v>
      </c>
      <c r="I107" s="52">
        <f t="shared" si="9"/>
        <v>17.2</v>
      </c>
    </row>
    <row r="108" spans="1:9" ht="31.5">
      <c r="A108" s="23" t="s">
        <v>83</v>
      </c>
      <c r="B108" s="19">
        <v>914</v>
      </c>
      <c r="C108" s="20" t="s">
        <v>186</v>
      </c>
      <c r="D108" s="20">
        <v>12</v>
      </c>
      <c r="E108" s="19" t="s">
        <v>84</v>
      </c>
      <c r="F108" s="19"/>
      <c r="G108" s="52">
        <f t="shared" si="9"/>
        <v>17.2</v>
      </c>
      <c r="H108" s="52">
        <f t="shared" si="9"/>
        <v>17.2</v>
      </c>
      <c r="I108" s="52">
        <f t="shared" si="9"/>
        <v>17.2</v>
      </c>
    </row>
    <row r="109" spans="1:9" ht="31.5">
      <c r="A109" s="49" t="s">
        <v>208</v>
      </c>
      <c r="B109" s="19">
        <v>914</v>
      </c>
      <c r="C109" s="20" t="s">
        <v>186</v>
      </c>
      <c r="D109" s="20">
        <v>12</v>
      </c>
      <c r="E109" s="19" t="s">
        <v>85</v>
      </c>
      <c r="F109" s="19">
        <v>500</v>
      </c>
      <c r="G109" s="52">
        <v>17.2</v>
      </c>
      <c r="H109" s="52">
        <v>17.2</v>
      </c>
      <c r="I109" s="52">
        <v>17.2</v>
      </c>
    </row>
    <row r="110" spans="1:9" ht="15.75">
      <c r="A110" s="31" t="s">
        <v>86</v>
      </c>
      <c r="B110" s="19">
        <v>914</v>
      </c>
      <c r="C110" s="20" t="s">
        <v>190</v>
      </c>
      <c r="D110" s="20"/>
      <c r="E110" s="32"/>
      <c r="F110" s="19"/>
      <c r="G110" s="52">
        <f>G111+G122+G127+G155</f>
        <v>124907.04999999999</v>
      </c>
      <c r="H110" s="52">
        <f>H111+H122+H127+H155</f>
        <v>15804.689999999999</v>
      </c>
      <c r="I110" s="52">
        <f>I111+I122+I127+I155</f>
        <v>36368.589999999997</v>
      </c>
    </row>
    <row r="111" spans="1:9" ht="15.75">
      <c r="A111" s="18" t="s">
        <v>87</v>
      </c>
      <c r="B111" s="19">
        <v>914</v>
      </c>
      <c r="C111" s="20" t="s">
        <v>190</v>
      </c>
      <c r="D111" s="20" t="s">
        <v>184</v>
      </c>
      <c r="E111" s="32"/>
      <c r="F111" s="19"/>
      <c r="G111" s="52">
        <f t="shared" ref="G111:I112" si="10">G112</f>
        <v>95476.04</v>
      </c>
      <c r="H111" s="52">
        <f t="shared" si="10"/>
        <v>432.14</v>
      </c>
      <c r="I111" s="52">
        <f t="shared" si="10"/>
        <v>432.14</v>
      </c>
    </row>
    <row r="112" spans="1:9" ht="94.5">
      <c r="A112" s="48" t="s">
        <v>204</v>
      </c>
      <c r="B112" s="19">
        <v>914</v>
      </c>
      <c r="C112" s="20" t="s">
        <v>190</v>
      </c>
      <c r="D112" s="20" t="s">
        <v>184</v>
      </c>
      <c r="E112" s="32" t="s">
        <v>80</v>
      </c>
      <c r="F112" s="19"/>
      <c r="G112" s="52">
        <f t="shared" si="10"/>
        <v>95476.04</v>
      </c>
      <c r="H112" s="52">
        <f>H113+H119</f>
        <v>432.14</v>
      </c>
      <c r="I112" s="52">
        <f>I113+I119</f>
        <v>432.14</v>
      </c>
    </row>
    <row r="113" spans="1:9" ht="63">
      <c r="A113" s="33" t="s">
        <v>88</v>
      </c>
      <c r="B113" s="19">
        <v>914</v>
      </c>
      <c r="C113" s="20" t="s">
        <v>190</v>
      </c>
      <c r="D113" s="20" t="s">
        <v>184</v>
      </c>
      <c r="E113" s="32" t="s">
        <v>89</v>
      </c>
      <c r="F113" s="19"/>
      <c r="G113" s="52">
        <f>G114+G120+G116+G118+G119</f>
        <v>95476.04</v>
      </c>
      <c r="H113" s="52">
        <f>H114+H120</f>
        <v>432.14</v>
      </c>
      <c r="I113" s="52">
        <f>I114+I120</f>
        <v>432.14</v>
      </c>
    </row>
    <row r="114" spans="1:9" ht="31.5">
      <c r="A114" s="23" t="s">
        <v>90</v>
      </c>
      <c r="B114" s="19">
        <v>914</v>
      </c>
      <c r="C114" s="20" t="s">
        <v>190</v>
      </c>
      <c r="D114" s="20" t="s">
        <v>184</v>
      </c>
      <c r="E114" s="32" t="s">
        <v>91</v>
      </c>
      <c r="F114" s="19"/>
      <c r="G114" s="52">
        <f>G115</f>
        <v>192.14</v>
      </c>
      <c r="H114" s="52">
        <f>H115</f>
        <v>192.14</v>
      </c>
      <c r="I114" s="52">
        <f>I115</f>
        <v>192.14</v>
      </c>
    </row>
    <row r="115" spans="1:9" ht="78.75">
      <c r="A115" s="33" t="s">
        <v>92</v>
      </c>
      <c r="B115" s="19">
        <v>914</v>
      </c>
      <c r="C115" s="20" t="s">
        <v>190</v>
      </c>
      <c r="D115" s="20" t="s">
        <v>184</v>
      </c>
      <c r="E115" s="32" t="s">
        <v>93</v>
      </c>
      <c r="F115" s="19">
        <v>200</v>
      </c>
      <c r="G115" s="52">
        <v>192.14</v>
      </c>
      <c r="H115" s="52">
        <v>192.14</v>
      </c>
      <c r="I115" s="52">
        <v>192.14</v>
      </c>
    </row>
    <row r="116" spans="1:9" s="6" customFormat="1" ht="47.25">
      <c r="A116" s="65" t="s">
        <v>210</v>
      </c>
      <c r="B116" s="53">
        <v>914</v>
      </c>
      <c r="C116" s="54" t="s">
        <v>190</v>
      </c>
      <c r="D116" s="54" t="s">
        <v>184</v>
      </c>
      <c r="E116" s="32" t="s">
        <v>211</v>
      </c>
      <c r="F116" s="53">
        <v>400</v>
      </c>
      <c r="G116" s="55">
        <v>6561.4</v>
      </c>
      <c r="H116" s="55">
        <v>0</v>
      </c>
      <c r="I116" s="55">
        <v>0</v>
      </c>
    </row>
    <row r="117" spans="1:9" s="6" customFormat="1" ht="52.5" customHeight="1">
      <c r="A117" s="87" t="s">
        <v>225</v>
      </c>
      <c r="B117" s="84">
        <v>914</v>
      </c>
      <c r="C117" s="85" t="s">
        <v>190</v>
      </c>
      <c r="D117" s="85" t="s">
        <v>184</v>
      </c>
      <c r="E117" s="88" t="s">
        <v>226</v>
      </c>
      <c r="F117" s="84"/>
      <c r="G117" s="83">
        <f>G118+G119</f>
        <v>88482.5</v>
      </c>
      <c r="H117" s="83">
        <f t="shared" ref="H117:I117" si="11">H118+H119</f>
        <v>0</v>
      </c>
      <c r="I117" s="83">
        <f t="shared" si="11"/>
        <v>0</v>
      </c>
    </row>
    <row r="118" spans="1:9" s="6" customFormat="1" ht="78.75">
      <c r="A118" s="73" t="s">
        <v>212</v>
      </c>
      <c r="B118" s="53">
        <v>914</v>
      </c>
      <c r="C118" s="54" t="s">
        <v>190</v>
      </c>
      <c r="D118" s="54" t="s">
        <v>184</v>
      </c>
      <c r="E118" s="32" t="s">
        <v>213</v>
      </c>
      <c r="F118" s="53">
        <v>400</v>
      </c>
      <c r="G118" s="55">
        <v>80895.8</v>
      </c>
      <c r="H118" s="55">
        <v>0</v>
      </c>
      <c r="I118" s="55">
        <v>0</v>
      </c>
    </row>
    <row r="119" spans="1:9" s="6" customFormat="1" ht="31.5">
      <c r="A119" s="73" t="s">
        <v>214</v>
      </c>
      <c r="B119" s="53">
        <v>914</v>
      </c>
      <c r="C119" s="54" t="s">
        <v>190</v>
      </c>
      <c r="D119" s="54" t="s">
        <v>184</v>
      </c>
      <c r="E119" s="32" t="s">
        <v>215</v>
      </c>
      <c r="F119" s="53">
        <v>400</v>
      </c>
      <c r="G119" s="52">
        <v>7586.7</v>
      </c>
      <c r="H119" s="52">
        <v>0</v>
      </c>
      <c r="I119" s="52">
        <v>0</v>
      </c>
    </row>
    <row r="120" spans="1:9" ht="47.25">
      <c r="A120" s="23" t="s">
        <v>94</v>
      </c>
      <c r="B120" s="84">
        <v>914</v>
      </c>
      <c r="C120" s="85" t="s">
        <v>190</v>
      </c>
      <c r="D120" s="85" t="s">
        <v>184</v>
      </c>
      <c r="E120" s="88" t="s">
        <v>95</v>
      </c>
      <c r="F120" s="84"/>
      <c r="G120" s="83">
        <f>G121</f>
        <v>240</v>
      </c>
      <c r="H120" s="83">
        <f>H121</f>
        <v>240</v>
      </c>
      <c r="I120" s="83">
        <f>I121</f>
        <v>240</v>
      </c>
    </row>
    <row r="121" spans="1:9" ht="78.75">
      <c r="A121" s="33" t="s">
        <v>96</v>
      </c>
      <c r="B121" s="19">
        <v>914</v>
      </c>
      <c r="C121" s="20" t="s">
        <v>190</v>
      </c>
      <c r="D121" s="20" t="s">
        <v>184</v>
      </c>
      <c r="E121" s="32" t="s">
        <v>97</v>
      </c>
      <c r="F121" s="19">
        <v>200</v>
      </c>
      <c r="G121" s="52">
        <v>240</v>
      </c>
      <c r="H121" s="52">
        <v>240</v>
      </c>
      <c r="I121" s="52">
        <v>240</v>
      </c>
    </row>
    <row r="122" spans="1:9" ht="15.75">
      <c r="A122" s="18" t="s">
        <v>98</v>
      </c>
      <c r="B122" s="19">
        <v>914</v>
      </c>
      <c r="C122" s="20" t="s">
        <v>190</v>
      </c>
      <c r="D122" s="20" t="s">
        <v>191</v>
      </c>
      <c r="E122" s="26"/>
      <c r="F122" s="19"/>
      <c r="G122" s="52">
        <f>G123</f>
        <v>100</v>
      </c>
      <c r="H122" s="63">
        <f t="shared" ref="H122:I122" si="12">H123</f>
        <v>100</v>
      </c>
      <c r="I122" s="63">
        <f t="shared" si="12"/>
        <v>100</v>
      </c>
    </row>
    <row r="123" spans="1:9" ht="94.5">
      <c r="A123" s="69" t="s">
        <v>209</v>
      </c>
      <c r="B123" s="19">
        <v>914</v>
      </c>
      <c r="C123" s="20" t="s">
        <v>190</v>
      </c>
      <c r="D123" s="20" t="s">
        <v>191</v>
      </c>
      <c r="E123" s="26" t="s">
        <v>49</v>
      </c>
      <c r="F123" s="19"/>
      <c r="G123" s="52">
        <f>G124</f>
        <v>100</v>
      </c>
      <c r="H123" s="63">
        <f t="shared" ref="H123:I123" si="13">H124</f>
        <v>100</v>
      </c>
      <c r="I123" s="63">
        <f t="shared" si="13"/>
        <v>100</v>
      </c>
    </row>
    <row r="124" spans="1:9" ht="50.25" customHeight="1">
      <c r="A124" s="51" t="s">
        <v>99</v>
      </c>
      <c r="B124" s="19">
        <v>914</v>
      </c>
      <c r="C124" s="20" t="s">
        <v>190</v>
      </c>
      <c r="D124" s="20" t="s">
        <v>191</v>
      </c>
      <c r="E124" s="26" t="s">
        <v>100</v>
      </c>
      <c r="F124" s="19"/>
      <c r="G124" s="52">
        <f>G125</f>
        <v>100</v>
      </c>
      <c r="H124" s="63">
        <f t="shared" ref="H124:I124" si="14">H125</f>
        <v>100</v>
      </c>
      <c r="I124" s="63">
        <f t="shared" si="14"/>
        <v>100</v>
      </c>
    </row>
    <row r="125" spans="1:9" ht="47.25">
      <c r="A125" s="23" t="s">
        <v>205</v>
      </c>
      <c r="B125" s="19">
        <v>914</v>
      </c>
      <c r="C125" s="20" t="s">
        <v>190</v>
      </c>
      <c r="D125" s="20" t="s">
        <v>191</v>
      </c>
      <c r="E125" s="26" t="s">
        <v>101</v>
      </c>
      <c r="F125" s="19"/>
      <c r="G125" s="52">
        <f>G126</f>
        <v>100</v>
      </c>
      <c r="H125" s="63">
        <f t="shared" ref="H125:I125" si="15">H126</f>
        <v>100</v>
      </c>
      <c r="I125" s="63">
        <f t="shared" si="15"/>
        <v>100</v>
      </c>
    </row>
    <row r="126" spans="1:9" s="6" customFormat="1" ht="63">
      <c r="A126" s="38" t="s">
        <v>194</v>
      </c>
      <c r="B126" s="19">
        <v>914</v>
      </c>
      <c r="C126" s="20" t="s">
        <v>190</v>
      </c>
      <c r="D126" s="20" t="s">
        <v>191</v>
      </c>
      <c r="E126" s="26" t="s">
        <v>102</v>
      </c>
      <c r="F126" s="19">
        <v>200</v>
      </c>
      <c r="G126" s="52">
        <v>100</v>
      </c>
      <c r="H126" s="52">
        <v>100</v>
      </c>
      <c r="I126" s="52">
        <v>100</v>
      </c>
    </row>
    <row r="127" spans="1:9" ht="15.75">
      <c r="A127" s="33" t="s">
        <v>103</v>
      </c>
      <c r="B127" s="19">
        <v>914</v>
      </c>
      <c r="C127" s="20" t="s">
        <v>190</v>
      </c>
      <c r="D127" s="20" t="s">
        <v>185</v>
      </c>
      <c r="E127" s="24"/>
      <c r="F127" s="17"/>
      <c r="G127" s="52">
        <f>G128+G142+G147+G151</f>
        <v>29331.010000000002</v>
      </c>
      <c r="H127" s="52">
        <f>H128+H142+H147+H151</f>
        <v>15272.55</v>
      </c>
      <c r="I127" s="52">
        <f>I128+I142+I147+I151</f>
        <v>35836.449999999997</v>
      </c>
    </row>
    <row r="128" spans="1:9" ht="78" customHeight="1">
      <c r="A128" s="47" t="s">
        <v>198</v>
      </c>
      <c r="B128" s="19">
        <v>914</v>
      </c>
      <c r="C128" s="20" t="s">
        <v>190</v>
      </c>
      <c r="D128" s="20" t="s">
        <v>185</v>
      </c>
      <c r="E128" s="26" t="s">
        <v>12</v>
      </c>
      <c r="F128" s="17"/>
      <c r="G128" s="52">
        <f>G129</f>
        <v>6965.51</v>
      </c>
      <c r="H128" s="52">
        <f>H129</f>
        <v>7597.05</v>
      </c>
      <c r="I128" s="52">
        <f>I129</f>
        <v>6860.95</v>
      </c>
    </row>
    <row r="129" spans="1:12" ht="49.5" customHeight="1">
      <c r="A129" s="33" t="s">
        <v>13</v>
      </c>
      <c r="B129" s="19">
        <v>914</v>
      </c>
      <c r="C129" s="20" t="s">
        <v>190</v>
      </c>
      <c r="D129" s="20" t="s">
        <v>185</v>
      </c>
      <c r="E129" s="26" t="s">
        <v>73</v>
      </c>
      <c r="F129" s="19"/>
      <c r="G129" s="52">
        <f>G130+G137</f>
        <v>6965.51</v>
      </c>
      <c r="H129" s="52">
        <f>H130+H137</f>
        <v>7597.05</v>
      </c>
      <c r="I129" s="52">
        <f>I130+I137</f>
        <v>6860.95</v>
      </c>
    </row>
    <row r="130" spans="1:12" ht="47.25">
      <c r="A130" s="23" t="s">
        <v>74</v>
      </c>
      <c r="B130" s="84">
        <v>914</v>
      </c>
      <c r="C130" s="85" t="s">
        <v>190</v>
      </c>
      <c r="D130" s="85" t="s">
        <v>185</v>
      </c>
      <c r="E130" s="86" t="s">
        <v>75</v>
      </c>
      <c r="F130" s="84"/>
      <c r="G130" s="83">
        <f>G131+G133+G134+G135+G132</f>
        <v>5854.63</v>
      </c>
      <c r="H130" s="83">
        <f>H131+H133+H134+H135+H132</f>
        <v>6486.17</v>
      </c>
      <c r="I130" s="83">
        <f>I131+I133+I134+I135+I132</f>
        <v>5750.07</v>
      </c>
    </row>
    <row r="131" spans="1:12" ht="78.75">
      <c r="A131" s="65" t="s">
        <v>222</v>
      </c>
      <c r="B131" s="19">
        <v>914</v>
      </c>
      <c r="C131" s="20" t="s">
        <v>190</v>
      </c>
      <c r="D131" s="20" t="s">
        <v>185</v>
      </c>
      <c r="E131" s="26" t="s">
        <v>77</v>
      </c>
      <c r="F131" s="19">
        <v>200</v>
      </c>
      <c r="G131" s="52">
        <f>5554.63</f>
        <v>5554.63</v>
      </c>
      <c r="H131" s="52">
        <v>6186.17</v>
      </c>
      <c r="I131" s="52">
        <v>5450.07</v>
      </c>
    </row>
    <row r="132" spans="1:12" s="6" customFormat="1" ht="15.75" hidden="1">
      <c r="A132" s="41"/>
      <c r="B132" s="39"/>
      <c r="C132" s="40"/>
      <c r="D132" s="40"/>
      <c r="E132" s="26"/>
      <c r="F132" s="39"/>
      <c r="G132" s="52"/>
      <c r="H132" s="52"/>
      <c r="I132" s="52"/>
    </row>
    <row r="133" spans="1:12" ht="15.75" hidden="1">
      <c r="A133" s="33"/>
      <c r="B133" s="19"/>
      <c r="C133" s="20"/>
      <c r="D133" s="20"/>
      <c r="E133" s="26"/>
      <c r="F133" s="19"/>
      <c r="G133" s="52"/>
      <c r="H133" s="52"/>
      <c r="I133" s="52"/>
    </row>
    <row r="134" spans="1:12" ht="0.75" hidden="1" customHeight="1" thickBot="1">
      <c r="A134" s="33" t="s">
        <v>104</v>
      </c>
      <c r="B134" s="19">
        <v>914</v>
      </c>
      <c r="C134" s="20" t="s">
        <v>190</v>
      </c>
      <c r="D134" s="20" t="s">
        <v>185</v>
      </c>
      <c r="E134" s="26" t="s">
        <v>105</v>
      </c>
      <c r="F134" s="19" t="s">
        <v>33</v>
      </c>
      <c r="G134" s="52">
        <v>0</v>
      </c>
      <c r="H134" s="52">
        <v>0</v>
      </c>
      <c r="I134" s="52">
        <v>0</v>
      </c>
    </row>
    <row r="135" spans="1:12" ht="47.25">
      <c r="A135" s="91" t="s">
        <v>233</v>
      </c>
      <c r="B135" s="19">
        <v>914</v>
      </c>
      <c r="C135" s="20" t="s">
        <v>190</v>
      </c>
      <c r="D135" s="20" t="s">
        <v>185</v>
      </c>
      <c r="E135" s="26" t="s">
        <v>105</v>
      </c>
      <c r="F135" s="19" t="s">
        <v>33</v>
      </c>
      <c r="G135" s="52">
        <v>300</v>
      </c>
      <c r="H135" s="52">
        <v>300</v>
      </c>
      <c r="I135" s="52">
        <v>300</v>
      </c>
    </row>
    <row r="136" spans="1:12" s="6" customFormat="1" ht="47.25">
      <c r="A136" s="80" t="s">
        <v>106</v>
      </c>
      <c r="B136" s="77">
        <v>914</v>
      </c>
      <c r="C136" s="78" t="s">
        <v>190</v>
      </c>
      <c r="D136" s="78" t="s">
        <v>185</v>
      </c>
      <c r="E136" s="81" t="s">
        <v>223</v>
      </c>
      <c r="F136" s="77"/>
      <c r="G136" s="83">
        <f>G137</f>
        <v>1110.8800000000001</v>
      </c>
      <c r="H136" s="83">
        <f t="shared" ref="H136:I136" si="16">H137</f>
        <v>1110.8800000000001</v>
      </c>
      <c r="I136" s="83">
        <f t="shared" si="16"/>
        <v>1110.8800000000001</v>
      </c>
    </row>
    <row r="137" spans="1:12" ht="48" customHeight="1">
      <c r="A137" s="82" t="s">
        <v>234</v>
      </c>
      <c r="B137" s="19">
        <v>914</v>
      </c>
      <c r="C137" s="20" t="s">
        <v>190</v>
      </c>
      <c r="D137" s="20" t="s">
        <v>185</v>
      </c>
      <c r="E137" s="26" t="s">
        <v>224</v>
      </c>
      <c r="F137" s="19">
        <v>600</v>
      </c>
      <c r="G137" s="52">
        <v>1110.8800000000001</v>
      </c>
      <c r="H137" s="52">
        <v>1110.8800000000001</v>
      </c>
      <c r="I137" s="52">
        <v>1110.8800000000001</v>
      </c>
    </row>
    <row r="138" spans="1:12" ht="0.75" hidden="1" customHeight="1" thickBot="1">
      <c r="A138" s="18" t="s">
        <v>79</v>
      </c>
      <c r="B138" s="19">
        <v>914</v>
      </c>
      <c r="C138" s="20" t="s">
        <v>190</v>
      </c>
      <c r="D138" s="20" t="s">
        <v>185</v>
      </c>
      <c r="E138" s="26" t="s">
        <v>80</v>
      </c>
      <c r="F138" s="19"/>
      <c r="G138" s="52">
        <v>0</v>
      </c>
      <c r="H138" s="52">
        <v>0</v>
      </c>
      <c r="I138" s="52">
        <v>0</v>
      </c>
    </row>
    <row r="139" spans="1:12" ht="63" hidden="1">
      <c r="A139" s="18" t="s">
        <v>88</v>
      </c>
      <c r="B139" s="19">
        <v>914</v>
      </c>
      <c r="C139" s="20" t="s">
        <v>190</v>
      </c>
      <c r="D139" s="20" t="s">
        <v>185</v>
      </c>
      <c r="E139" s="26" t="s">
        <v>89</v>
      </c>
      <c r="F139" s="19"/>
      <c r="G139" s="52">
        <v>0</v>
      </c>
      <c r="H139" s="52">
        <v>0</v>
      </c>
      <c r="I139" s="52">
        <v>0</v>
      </c>
    </row>
    <row r="140" spans="1:12" ht="47.25" hidden="1">
      <c r="A140" s="23" t="s">
        <v>107</v>
      </c>
      <c r="B140" s="19">
        <v>914</v>
      </c>
      <c r="C140" s="20" t="s">
        <v>190</v>
      </c>
      <c r="D140" s="20" t="s">
        <v>185</v>
      </c>
      <c r="E140" s="26" t="s">
        <v>108</v>
      </c>
      <c r="F140" s="19"/>
      <c r="G140" s="52">
        <v>0</v>
      </c>
      <c r="H140" s="52">
        <v>0</v>
      </c>
      <c r="I140" s="52">
        <v>0</v>
      </c>
    </row>
    <row r="141" spans="1:12" ht="47.25" hidden="1">
      <c r="A141" s="33" t="s">
        <v>109</v>
      </c>
      <c r="B141" s="19">
        <v>914</v>
      </c>
      <c r="C141" s="20" t="s">
        <v>190</v>
      </c>
      <c r="D141" s="20" t="s">
        <v>185</v>
      </c>
      <c r="E141" s="26" t="s">
        <v>110</v>
      </c>
      <c r="F141" s="19">
        <v>200</v>
      </c>
      <c r="G141" s="52">
        <v>0</v>
      </c>
      <c r="H141" s="52">
        <v>0</v>
      </c>
      <c r="I141" s="52">
        <v>0</v>
      </c>
    </row>
    <row r="142" spans="1:12" ht="96" customHeight="1">
      <c r="A142" s="31" t="s">
        <v>201</v>
      </c>
      <c r="B142" s="19">
        <v>914</v>
      </c>
      <c r="C142" s="20" t="s">
        <v>190</v>
      </c>
      <c r="D142" s="20" t="s">
        <v>185</v>
      </c>
      <c r="E142" s="26" t="s">
        <v>53</v>
      </c>
      <c r="F142" s="19"/>
      <c r="G142" s="52">
        <f t="shared" ref="G142:I143" si="17">G143</f>
        <v>3425.5</v>
      </c>
      <c r="H142" s="52">
        <f t="shared" si="17"/>
        <v>3475.5</v>
      </c>
      <c r="I142" s="52">
        <f t="shared" si="17"/>
        <v>3575.5</v>
      </c>
    </row>
    <row r="143" spans="1:12" ht="31.5">
      <c r="A143" s="33" t="s">
        <v>60</v>
      </c>
      <c r="B143" s="19">
        <v>914</v>
      </c>
      <c r="C143" s="20" t="s">
        <v>190</v>
      </c>
      <c r="D143" s="20" t="s">
        <v>185</v>
      </c>
      <c r="E143" s="26" t="s">
        <v>61</v>
      </c>
      <c r="F143" s="19"/>
      <c r="G143" s="52">
        <f t="shared" si="17"/>
        <v>3425.5</v>
      </c>
      <c r="H143" s="52">
        <f t="shared" si="17"/>
        <v>3475.5</v>
      </c>
      <c r="I143" s="52">
        <f t="shared" si="17"/>
        <v>3575.5</v>
      </c>
    </row>
    <row r="144" spans="1:12" ht="31.5">
      <c r="A144" s="23" t="s">
        <v>66</v>
      </c>
      <c r="B144" s="19">
        <v>914</v>
      </c>
      <c r="C144" s="20" t="s">
        <v>190</v>
      </c>
      <c r="D144" s="20" t="s">
        <v>185</v>
      </c>
      <c r="E144" s="26" t="s">
        <v>67</v>
      </c>
      <c r="F144" s="19"/>
      <c r="G144" s="52">
        <f>G145+G146</f>
        <v>3425.5</v>
      </c>
      <c r="H144" s="52">
        <f>H145+H146</f>
        <v>3475.5</v>
      </c>
      <c r="I144" s="52">
        <f>I145+I146</f>
        <v>3575.5</v>
      </c>
      <c r="J144" s="10"/>
      <c r="K144" s="10"/>
      <c r="L144" s="10"/>
    </row>
    <row r="145" spans="1:12" ht="63">
      <c r="A145" s="65" t="s">
        <v>228</v>
      </c>
      <c r="B145" s="19">
        <v>914</v>
      </c>
      <c r="C145" s="20" t="s">
        <v>190</v>
      </c>
      <c r="D145" s="20" t="s">
        <v>185</v>
      </c>
      <c r="E145" s="26" t="s">
        <v>112</v>
      </c>
      <c r="F145" s="19" t="s">
        <v>33</v>
      </c>
      <c r="G145" s="52">
        <v>625</v>
      </c>
      <c r="H145" s="52">
        <v>675</v>
      </c>
      <c r="I145" s="52">
        <v>775</v>
      </c>
      <c r="J145" s="10"/>
      <c r="K145" s="11"/>
      <c r="L145" s="10"/>
    </row>
    <row r="146" spans="1:12" s="5" customFormat="1" ht="63">
      <c r="A146" s="38" t="s">
        <v>111</v>
      </c>
      <c r="B146" s="19">
        <v>914</v>
      </c>
      <c r="C146" s="20" t="s">
        <v>190</v>
      </c>
      <c r="D146" s="20" t="s">
        <v>185</v>
      </c>
      <c r="E146" s="35" t="s">
        <v>229</v>
      </c>
      <c r="F146" s="19" t="s">
        <v>33</v>
      </c>
      <c r="G146" s="52">
        <v>2800.5</v>
      </c>
      <c r="H146" s="52">
        <v>2800.5</v>
      </c>
      <c r="I146" s="52">
        <v>2800.5</v>
      </c>
      <c r="J146" s="10"/>
      <c r="K146" s="10"/>
      <c r="L146" s="10"/>
    </row>
    <row r="147" spans="1:12" s="1" customFormat="1" ht="112.5" customHeight="1">
      <c r="A147" s="70" t="s">
        <v>206</v>
      </c>
      <c r="B147" s="19">
        <v>914</v>
      </c>
      <c r="C147" s="20" t="s">
        <v>190</v>
      </c>
      <c r="D147" s="20" t="s">
        <v>185</v>
      </c>
      <c r="E147" s="26" t="s">
        <v>161</v>
      </c>
      <c r="F147" s="19"/>
      <c r="G147" s="52">
        <f>G149+G150</f>
        <v>14740</v>
      </c>
      <c r="H147" s="52">
        <f>H149+H150</f>
        <v>0</v>
      </c>
      <c r="I147" s="52">
        <f>I149+I150</f>
        <v>21200</v>
      </c>
    </row>
    <row r="148" spans="1:12" s="89" customFormat="1" ht="47.25">
      <c r="A148" s="23" t="s">
        <v>164</v>
      </c>
      <c r="B148" s="84">
        <v>914</v>
      </c>
      <c r="C148" s="85" t="s">
        <v>190</v>
      </c>
      <c r="D148" s="85" t="s">
        <v>185</v>
      </c>
      <c r="E148" s="86" t="s">
        <v>170</v>
      </c>
      <c r="F148" s="84"/>
      <c r="G148" s="83">
        <f>G149+G150</f>
        <v>14740</v>
      </c>
      <c r="H148" s="83">
        <f>H149+H150</f>
        <v>0</v>
      </c>
      <c r="I148" s="83">
        <f>I149+I150</f>
        <v>21200</v>
      </c>
    </row>
    <row r="149" spans="1:12" s="2" customFormat="1" ht="63">
      <c r="A149" s="92" t="s">
        <v>196</v>
      </c>
      <c r="B149" s="43">
        <v>914</v>
      </c>
      <c r="C149" s="44" t="s">
        <v>190</v>
      </c>
      <c r="D149" s="44" t="s">
        <v>185</v>
      </c>
      <c r="E149" s="26" t="s">
        <v>220</v>
      </c>
      <c r="F149" s="43">
        <v>200</v>
      </c>
      <c r="G149" s="52">
        <v>14740</v>
      </c>
      <c r="H149" s="52">
        <v>0</v>
      </c>
      <c r="I149" s="52">
        <v>21200</v>
      </c>
    </row>
    <row r="150" spans="1:12" s="1" customFormat="1" ht="33" hidden="1" customHeight="1">
      <c r="A150" s="33"/>
      <c r="B150" s="19"/>
      <c r="C150" s="20"/>
      <c r="D150" s="20"/>
      <c r="E150" s="26"/>
      <c r="F150" s="19"/>
      <c r="G150" s="52">
        <v>0</v>
      </c>
      <c r="H150" s="52">
        <v>0</v>
      </c>
      <c r="I150" s="52">
        <v>0</v>
      </c>
    </row>
    <row r="151" spans="1:12" s="6" customFormat="1" ht="98.25" customHeight="1">
      <c r="A151" s="90" t="s">
        <v>232</v>
      </c>
      <c r="B151" s="19">
        <v>914</v>
      </c>
      <c r="C151" s="20" t="s">
        <v>190</v>
      </c>
      <c r="D151" s="20" t="s">
        <v>185</v>
      </c>
      <c r="E151" s="26" t="s">
        <v>179</v>
      </c>
      <c r="F151" s="19"/>
      <c r="G151" s="52">
        <f>G153+G154</f>
        <v>4200</v>
      </c>
      <c r="H151" s="52">
        <f>H153+H154</f>
        <v>4200</v>
      </c>
      <c r="I151" s="52">
        <f>I153+I154</f>
        <v>4200</v>
      </c>
    </row>
    <row r="152" spans="1:12" s="89" customFormat="1" ht="47.25" customHeight="1">
      <c r="A152" s="23" t="s">
        <v>180</v>
      </c>
      <c r="B152" s="84">
        <v>914</v>
      </c>
      <c r="C152" s="85" t="s">
        <v>190</v>
      </c>
      <c r="D152" s="85" t="s">
        <v>185</v>
      </c>
      <c r="E152" s="86" t="s">
        <v>183</v>
      </c>
      <c r="F152" s="84"/>
      <c r="G152" s="83">
        <f>G153+G154</f>
        <v>4200</v>
      </c>
      <c r="H152" s="83">
        <f>H153+H154</f>
        <v>4200</v>
      </c>
      <c r="I152" s="83">
        <f>I153+I154</f>
        <v>4200</v>
      </c>
    </row>
    <row r="153" spans="1:12" s="6" customFormat="1" ht="0.75" hidden="1" customHeight="1" thickBot="1">
      <c r="A153" s="33" t="s">
        <v>165</v>
      </c>
      <c r="B153" s="19">
        <v>914</v>
      </c>
      <c r="C153" s="20" t="s">
        <v>190</v>
      </c>
      <c r="D153" s="20" t="s">
        <v>185</v>
      </c>
      <c r="E153" s="26" t="s">
        <v>171</v>
      </c>
      <c r="F153" s="19" t="s">
        <v>33</v>
      </c>
      <c r="G153" s="52">
        <v>0</v>
      </c>
      <c r="H153" s="52">
        <v>0</v>
      </c>
      <c r="I153" s="52">
        <v>0</v>
      </c>
    </row>
    <row r="154" spans="1:12" s="6" customFormat="1" ht="110.25">
      <c r="A154" s="33" t="s">
        <v>181</v>
      </c>
      <c r="B154" s="19">
        <v>914</v>
      </c>
      <c r="C154" s="20" t="s">
        <v>190</v>
      </c>
      <c r="D154" s="20" t="s">
        <v>185</v>
      </c>
      <c r="E154" s="26" t="s">
        <v>182</v>
      </c>
      <c r="F154" s="19" t="s">
        <v>33</v>
      </c>
      <c r="G154" s="52">
        <v>4200</v>
      </c>
      <c r="H154" s="52">
        <v>4200</v>
      </c>
      <c r="I154" s="52">
        <v>4200</v>
      </c>
    </row>
    <row r="155" spans="1:12" ht="0.75" hidden="1" customHeight="1" thickBot="1">
      <c r="A155" s="18" t="s">
        <v>113</v>
      </c>
      <c r="B155" s="19">
        <v>914</v>
      </c>
      <c r="C155" s="20">
        <v>5</v>
      </c>
      <c r="D155" s="20">
        <v>5</v>
      </c>
      <c r="E155" s="32"/>
      <c r="F155" s="19"/>
      <c r="G155" s="52">
        <f t="shared" ref="G155:I157" si="18">G156</f>
        <v>0</v>
      </c>
      <c r="H155" s="52">
        <f t="shared" si="18"/>
        <v>0</v>
      </c>
      <c r="I155" s="52">
        <f t="shared" si="18"/>
        <v>0</v>
      </c>
    </row>
    <row r="156" spans="1:12" ht="78.75" hidden="1">
      <c r="A156" s="18" t="s">
        <v>48</v>
      </c>
      <c r="B156" s="19">
        <v>914</v>
      </c>
      <c r="C156" s="20">
        <v>5</v>
      </c>
      <c r="D156" s="20">
        <v>5</v>
      </c>
      <c r="E156" s="26" t="s">
        <v>49</v>
      </c>
      <c r="F156" s="19"/>
      <c r="G156" s="52">
        <f t="shared" si="18"/>
        <v>0</v>
      </c>
      <c r="H156" s="52">
        <f t="shared" si="18"/>
        <v>0</v>
      </c>
      <c r="I156" s="52">
        <f t="shared" si="18"/>
        <v>0</v>
      </c>
    </row>
    <row r="157" spans="1:12" ht="48.75" hidden="1" customHeight="1" thickBot="1">
      <c r="A157" s="33" t="s">
        <v>99</v>
      </c>
      <c r="B157" s="19">
        <v>914</v>
      </c>
      <c r="C157" s="20">
        <v>5</v>
      </c>
      <c r="D157" s="20">
        <v>5</v>
      </c>
      <c r="E157" s="26" t="s">
        <v>100</v>
      </c>
      <c r="F157" s="17"/>
      <c r="G157" s="52">
        <f t="shared" si="18"/>
        <v>0</v>
      </c>
      <c r="H157" s="52">
        <f t="shared" si="18"/>
        <v>0</v>
      </c>
      <c r="I157" s="52">
        <f t="shared" si="18"/>
        <v>0</v>
      </c>
    </row>
    <row r="158" spans="1:12" ht="47.25" hidden="1">
      <c r="A158" s="23" t="s">
        <v>114</v>
      </c>
      <c r="B158" s="19">
        <v>914</v>
      </c>
      <c r="C158" s="20">
        <v>5</v>
      </c>
      <c r="D158" s="20">
        <v>5</v>
      </c>
      <c r="E158" s="26" t="s">
        <v>115</v>
      </c>
      <c r="F158" s="19"/>
      <c r="G158" s="52">
        <f>G159+G160</f>
        <v>0</v>
      </c>
      <c r="H158" s="52">
        <f>H159+H160</f>
        <v>0</v>
      </c>
      <c r="I158" s="52">
        <f>I159+I160</f>
        <v>0</v>
      </c>
    </row>
    <row r="159" spans="1:12" ht="78.75" hidden="1">
      <c r="A159" s="33" t="s">
        <v>116</v>
      </c>
      <c r="B159" s="19">
        <v>914</v>
      </c>
      <c r="C159" s="20">
        <v>5</v>
      </c>
      <c r="D159" s="20">
        <v>5</v>
      </c>
      <c r="E159" s="26" t="s">
        <v>117</v>
      </c>
      <c r="F159" s="19" t="s">
        <v>118</v>
      </c>
      <c r="G159" s="52">
        <v>0</v>
      </c>
      <c r="H159" s="52">
        <v>0</v>
      </c>
      <c r="I159" s="52">
        <v>0</v>
      </c>
    </row>
    <row r="160" spans="1:12" ht="31.5" hidden="1">
      <c r="A160" s="33" t="s">
        <v>119</v>
      </c>
      <c r="B160" s="19">
        <v>914</v>
      </c>
      <c r="C160" s="20">
        <v>5</v>
      </c>
      <c r="D160" s="20">
        <v>5</v>
      </c>
      <c r="E160" s="26" t="s">
        <v>120</v>
      </c>
      <c r="F160" s="19">
        <v>800</v>
      </c>
      <c r="G160" s="52">
        <v>0</v>
      </c>
      <c r="H160" s="52">
        <v>0</v>
      </c>
      <c r="I160" s="52">
        <v>0</v>
      </c>
    </row>
    <row r="161" spans="1:9" ht="15.75">
      <c r="A161" s="18" t="s">
        <v>121</v>
      </c>
      <c r="B161" s="19">
        <v>914</v>
      </c>
      <c r="C161" s="20" t="s">
        <v>189</v>
      </c>
      <c r="D161" s="20"/>
      <c r="E161" s="19"/>
      <c r="F161" s="19"/>
      <c r="G161" s="52">
        <f t="shared" ref="G161:I163" si="19">G162</f>
        <v>13943.95</v>
      </c>
      <c r="H161" s="52">
        <f t="shared" si="19"/>
        <v>14159.25</v>
      </c>
      <c r="I161" s="52">
        <f t="shared" si="19"/>
        <v>14511.259999999998</v>
      </c>
    </row>
    <row r="162" spans="1:9" ht="15.75">
      <c r="A162" s="18" t="s">
        <v>122</v>
      </c>
      <c r="B162" s="21">
        <v>914</v>
      </c>
      <c r="C162" s="25" t="s">
        <v>189</v>
      </c>
      <c r="D162" s="36" t="s">
        <v>184</v>
      </c>
      <c r="E162" s="32"/>
      <c r="F162" s="32"/>
      <c r="G162" s="52">
        <f t="shared" si="19"/>
        <v>13943.95</v>
      </c>
      <c r="H162" s="52">
        <f t="shared" si="19"/>
        <v>14159.25</v>
      </c>
      <c r="I162" s="52">
        <f t="shared" si="19"/>
        <v>14511.259999999998</v>
      </c>
    </row>
    <row r="163" spans="1:9" ht="69.75" customHeight="1">
      <c r="A163" s="71" t="s">
        <v>207</v>
      </c>
      <c r="B163" s="19">
        <v>914</v>
      </c>
      <c r="C163" s="25" t="s">
        <v>189</v>
      </c>
      <c r="D163" s="36" t="s">
        <v>184</v>
      </c>
      <c r="E163" s="19" t="s">
        <v>123</v>
      </c>
      <c r="F163" s="19"/>
      <c r="G163" s="52">
        <f t="shared" si="19"/>
        <v>13943.95</v>
      </c>
      <c r="H163" s="52">
        <f t="shared" si="19"/>
        <v>14159.25</v>
      </c>
      <c r="I163" s="52">
        <f t="shared" si="19"/>
        <v>14511.259999999998</v>
      </c>
    </row>
    <row r="164" spans="1:9" ht="47.25">
      <c r="A164" s="37" t="s">
        <v>124</v>
      </c>
      <c r="B164" s="19">
        <v>914</v>
      </c>
      <c r="C164" s="25" t="s">
        <v>189</v>
      </c>
      <c r="D164" s="36" t="s">
        <v>184</v>
      </c>
      <c r="E164" s="19" t="s">
        <v>125</v>
      </c>
      <c r="F164" s="19"/>
      <c r="G164" s="52">
        <f>G165+G169</f>
        <v>13943.95</v>
      </c>
      <c r="H164" s="52">
        <f>H165+H169</f>
        <v>14159.25</v>
      </c>
      <c r="I164" s="52">
        <f>I165+I169</f>
        <v>14511.259999999998</v>
      </c>
    </row>
    <row r="165" spans="1:9" ht="31.5">
      <c r="A165" s="23" t="s">
        <v>126</v>
      </c>
      <c r="B165" s="19">
        <v>914</v>
      </c>
      <c r="C165" s="25" t="s">
        <v>189</v>
      </c>
      <c r="D165" s="36" t="s">
        <v>184</v>
      </c>
      <c r="E165" s="19" t="s">
        <v>127</v>
      </c>
      <c r="F165" s="19"/>
      <c r="G165" s="52">
        <f>G166+G167+G168</f>
        <v>9942.25</v>
      </c>
      <c r="H165" s="52">
        <f>H166+H167+H168</f>
        <v>10157.549999999999</v>
      </c>
      <c r="I165" s="52">
        <f>I166+I167+I168</f>
        <v>10509.56</v>
      </c>
    </row>
    <row r="166" spans="1:9" ht="113.25" customHeight="1">
      <c r="A166" s="33" t="s">
        <v>128</v>
      </c>
      <c r="B166" s="19">
        <v>914</v>
      </c>
      <c r="C166" s="25" t="s">
        <v>189</v>
      </c>
      <c r="D166" s="36" t="s">
        <v>184</v>
      </c>
      <c r="E166" s="19" t="s">
        <v>129</v>
      </c>
      <c r="F166" s="19">
        <v>100</v>
      </c>
      <c r="G166" s="52">
        <v>5807.49</v>
      </c>
      <c r="H166" s="52">
        <v>5998.15</v>
      </c>
      <c r="I166" s="52">
        <v>6243.36</v>
      </c>
    </row>
    <row r="167" spans="1:9" ht="63">
      <c r="A167" s="33" t="s">
        <v>130</v>
      </c>
      <c r="B167" s="19">
        <v>914</v>
      </c>
      <c r="C167" s="25" t="s">
        <v>189</v>
      </c>
      <c r="D167" s="36" t="s">
        <v>184</v>
      </c>
      <c r="E167" s="19" t="s">
        <v>129</v>
      </c>
      <c r="F167" s="19">
        <v>200</v>
      </c>
      <c r="G167" s="52">
        <v>4130.76</v>
      </c>
      <c r="H167" s="52">
        <v>4155.3999999999996</v>
      </c>
      <c r="I167" s="52">
        <v>4262.2</v>
      </c>
    </row>
    <row r="168" spans="1:9" ht="47.25">
      <c r="A168" s="33" t="s">
        <v>131</v>
      </c>
      <c r="B168" s="19">
        <v>914</v>
      </c>
      <c r="C168" s="25" t="s">
        <v>189</v>
      </c>
      <c r="D168" s="36" t="s">
        <v>184</v>
      </c>
      <c r="E168" s="19" t="s">
        <v>129</v>
      </c>
      <c r="F168" s="19">
        <v>800</v>
      </c>
      <c r="G168" s="52">
        <v>4</v>
      </c>
      <c r="H168" s="52">
        <v>4</v>
      </c>
      <c r="I168" s="52">
        <v>4</v>
      </c>
    </row>
    <row r="169" spans="1:9" ht="47.25">
      <c r="A169" s="23" t="s">
        <v>132</v>
      </c>
      <c r="B169" s="19">
        <v>914</v>
      </c>
      <c r="C169" s="25" t="s">
        <v>189</v>
      </c>
      <c r="D169" s="36" t="s">
        <v>184</v>
      </c>
      <c r="E169" s="19" t="s">
        <v>133</v>
      </c>
      <c r="F169" s="19"/>
      <c r="G169" s="52">
        <f>G170+G171+G172+G173+G174</f>
        <v>4001.7</v>
      </c>
      <c r="H169" s="52">
        <f>H170+H171+H172+H173+H174</f>
        <v>4001.7</v>
      </c>
      <c r="I169" s="52">
        <f>I170+I171+I172+I173+I174</f>
        <v>4001.7</v>
      </c>
    </row>
    <row r="170" spans="1:9" ht="15.75" hidden="1">
      <c r="A170" s="33"/>
      <c r="B170" s="19"/>
      <c r="C170" s="25"/>
      <c r="D170" s="36"/>
      <c r="E170" s="19"/>
      <c r="F170" s="19"/>
      <c r="G170" s="52"/>
      <c r="H170" s="52"/>
      <c r="I170" s="52"/>
    </row>
    <row r="171" spans="1:9" ht="15.75" hidden="1">
      <c r="A171" s="33"/>
      <c r="B171" s="19"/>
      <c r="C171" s="25"/>
      <c r="D171" s="36"/>
      <c r="E171" s="19"/>
      <c r="F171" s="19"/>
      <c r="G171" s="52"/>
      <c r="H171" s="52"/>
      <c r="I171" s="52"/>
    </row>
    <row r="172" spans="1:9" ht="81" customHeight="1">
      <c r="A172" s="45" t="s">
        <v>197</v>
      </c>
      <c r="B172" s="19">
        <v>914</v>
      </c>
      <c r="C172" s="25" t="s">
        <v>189</v>
      </c>
      <c r="D172" s="36" t="s">
        <v>184</v>
      </c>
      <c r="E172" s="19" t="s">
        <v>134</v>
      </c>
      <c r="F172" s="19">
        <v>500</v>
      </c>
      <c r="G172" s="52">
        <v>4001.7</v>
      </c>
      <c r="H172" s="52">
        <v>4001.7</v>
      </c>
      <c r="I172" s="52">
        <v>4001.7</v>
      </c>
    </row>
    <row r="173" spans="1:9" ht="63" hidden="1">
      <c r="A173" s="18" t="s">
        <v>135</v>
      </c>
      <c r="B173" s="19">
        <v>914</v>
      </c>
      <c r="C173" s="20">
        <v>8</v>
      </c>
      <c r="D173" s="20">
        <v>1</v>
      </c>
      <c r="E173" s="19" t="s">
        <v>162</v>
      </c>
      <c r="F173" s="19">
        <v>200</v>
      </c>
      <c r="G173" s="52">
        <v>0</v>
      </c>
      <c r="H173" s="52">
        <v>0</v>
      </c>
      <c r="I173" s="52">
        <v>0</v>
      </c>
    </row>
    <row r="174" spans="1:9" s="3" customFormat="1" ht="63" hidden="1">
      <c r="A174" s="18" t="s">
        <v>135</v>
      </c>
      <c r="B174" s="19">
        <v>914</v>
      </c>
      <c r="C174" s="20">
        <v>8</v>
      </c>
      <c r="D174" s="20">
        <v>1</v>
      </c>
      <c r="E174" s="19" t="s">
        <v>162</v>
      </c>
      <c r="F174" s="19">
        <v>500</v>
      </c>
      <c r="G174" s="52">
        <v>0</v>
      </c>
      <c r="H174" s="52">
        <v>0</v>
      </c>
      <c r="I174" s="52">
        <v>0</v>
      </c>
    </row>
    <row r="175" spans="1:9" ht="15.75">
      <c r="A175" s="18" t="s">
        <v>136</v>
      </c>
      <c r="B175" s="19">
        <v>914</v>
      </c>
      <c r="C175" s="20">
        <v>10</v>
      </c>
      <c r="D175" s="20"/>
      <c r="E175" s="19"/>
      <c r="F175" s="19"/>
      <c r="G175" s="52">
        <f>G176</f>
        <v>333.27</v>
      </c>
      <c r="H175" s="67">
        <f t="shared" ref="H175:I175" si="20">H176</f>
        <v>344.35</v>
      </c>
      <c r="I175" s="67">
        <f t="shared" si="20"/>
        <v>355.8</v>
      </c>
    </row>
    <row r="176" spans="1:9" ht="15.75">
      <c r="A176" s="18" t="s">
        <v>137</v>
      </c>
      <c r="B176" s="19">
        <v>914</v>
      </c>
      <c r="C176" s="20">
        <v>10</v>
      </c>
      <c r="D176" s="20" t="s">
        <v>184</v>
      </c>
      <c r="E176" s="19"/>
      <c r="F176" s="19"/>
      <c r="G176" s="52">
        <f t="shared" ref="G176:I179" si="21">G177</f>
        <v>333.27</v>
      </c>
      <c r="H176" s="52">
        <f t="shared" si="21"/>
        <v>344.35</v>
      </c>
      <c r="I176" s="52">
        <f t="shared" si="21"/>
        <v>355.8</v>
      </c>
    </row>
    <row r="177" spans="1:17" ht="78.75" customHeight="1">
      <c r="A177" s="72" t="s">
        <v>199</v>
      </c>
      <c r="B177" s="19">
        <v>914</v>
      </c>
      <c r="C177" s="20">
        <v>10</v>
      </c>
      <c r="D177" s="20" t="s">
        <v>184</v>
      </c>
      <c r="E177" s="19" t="s">
        <v>12</v>
      </c>
      <c r="F177" s="19"/>
      <c r="G177" s="52">
        <f t="shared" si="21"/>
        <v>333.27</v>
      </c>
      <c r="H177" s="52">
        <f t="shared" si="21"/>
        <v>344.35</v>
      </c>
      <c r="I177" s="52">
        <f t="shared" si="21"/>
        <v>355.8</v>
      </c>
    </row>
    <row r="178" spans="1:17" ht="31.5">
      <c r="A178" s="18" t="s">
        <v>138</v>
      </c>
      <c r="B178" s="19">
        <v>914</v>
      </c>
      <c r="C178" s="20">
        <v>10</v>
      </c>
      <c r="D178" s="20" t="s">
        <v>184</v>
      </c>
      <c r="E178" s="19" t="s">
        <v>139</v>
      </c>
      <c r="F178" s="19"/>
      <c r="G178" s="52">
        <f>G179+G184</f>
        <v>333.27</v>
      </c>
      <c r="H178" s="67">
        <f t="shared" ref="H178:I178" si="22">H179+H184</f>
        <v>344.35</v>
      </c>
      <c r="I178" s="67">
        <f t="shared" si="22"/>
        <v>355.8</v>
      </c>
    </row>
    <row r="179" spans="1:17" ht="47.25">
      <c r="A179" s="23" t="s">
        <v>140</v>
      </c>
      <c r="B179" s="19">
        <v>914</v>
      </c>
      <c r="C179" s="20">
        <v>10</v>
      </c>
      <c r="D179" s="20" t="s">
        <v>184</v>
      </c>
      <c r="E179" s="19" t="s">
        <v>141</v>
      </c>
      <c r="F179" s="19"/>
      <c r="G179" s="52">
        <f t="shared" si="21"/>
        <v>251.3</v>
      </c>
      <c r="H179" s="52">
        <f t="shared" si="21"/>
        <v>261.35000000000002</v>
      </c>
      <c r="I179" s="52">
        <f t="shared" si="21"/>
        <v>271.8</v>
      </c>
    </row>
    <row r="180" spans="1:17" ht="63">
      <c r="A180" s="33" t="s">
        <v>142</v>
      </c>
      <c r="B180" s="19">
        <v>914</v>
      </c>
      <c r="C180" s="36">
        <v>10</v>
      </c>
      <c r="D180" s="36" t="s">
        <v>184</v>
      </c>
      <c r="E180" s="19" t="s">
        <v>143</v>
      </c>
      <c r="F180" s="19">
        <v>300</v>
      </c>
      <c r="G180" s="52">
        <v>251.3</v>
      </c>
      <c r="H180" s="52">
        <v>261.35000000000002</v>
      </c>
      <c r="I180" s="52">
        <v>271.8</v>
      </c>
    </row>
    <row r="181" spans="1:17" ht="23.25" customHeight="1">
      <c r="A181" s="31" t="s">
        <v>144</v>
      </c>
      <c r="B181" s="19">
        <v>914</v>
      </c>
      <c r="C181" s="20">
        <v>10</v>
      </c>
      <c r="D181" s="20" t="s">
        <v>192</v>
      </c>
      <c r="E181" s="19"/>
      <c r="F181" s="19"/>
      <c r="G181" s="52">
        <f t="shared" ref="G181:I184" si="23">G182</f>
        <v>81.97</v>
      </c>
      <c r="H181" s="52">
        <f t="shared" si="23"/>
        <v>83</v>
      </c>
      <c r="I181" s="52">
        <f t="shared" si="23"/>
        <v>84</v>
      </c>
    </row>
    <row r="182" spans="1:17" ht="78" customHeight="1">
      <c r="A182" s="47" t="s">
        <v>199</v>
      </c>
      <c r="B182" s="19">
        <v>914</v>
      </c>
      <c r="C182" s="20">
        <v>10</v>
      </c>
      <c r="D182" s="20" t="s">
        <v>192</v>
      </c>
      <c r="E182" s="19" t="s">
        <v>12</v>
      </c>
      <c r="F182" s="19"/>
      <c r="G182" s="52">
        <f t="shared" si="23"/>
        <v>81.97</v>
      </c>
      <c r="H182" s="52">
        <f t="shared" si="23"/>
        <v>83</v>
      </c>
      <c r="I182" s="52">
        <f t="shared" si="23"/>
        <v>84</v>
      </c>
    </row>
    <row r="183" spans="1:17" ht="31.5">
      <c r="A183" s="31" t="s">
        <v>138</v>
      </c>
      <c r="B183" s="19">
        <v>914</v>
      </c>
      <c r="C183" s="20">
        <v>10</v>
      </c>
      <c r="D183" s="20" t="s">
        <v>192</v>
      </c>
      <c r="E183" s="19" t="s">
        <v>139</v>
      </c>
      <c r="F183" s="19"/>
      <c r="G183" s="52">
        <f t="shared" si="23"/>
        <v>81.97</v>
      </c>
      <c r="H183" s="52">
        <f t="shared" si="23"/>
        <v>83</v>
      </c>
      <c r="I183" s="52">
        <f t="shared" si="23"/>
        <v>84</v>
      </c>
    </row>
    <row r="184" spans="1:17" ht="48.75" customHeight="1">
      <c r="A184" s="23" t="s">
        <v>145</v>
      </c>
      <c r="B184" s="19">
        <v>914</v>
      </c>
      <c r="C184" s="20">
        <v>10</v>
      </c>
      <c r="D184" s="20" t="s">
        <v>192</v>
      </c>
      <c r="E184" s="19" t="s">
        <v>146</v>
      </c>
      <c r="F184" s="19"/>
      <c r="G184" s="52">
        <f t="shared" si="23"/>
        <v>81.97</v>
      </c>
      <c r="H184" s="52">
        <f t="shared" si="23"/>
        <v>83</v>
      </c>
      <c r="I184" s="52">
        <f t="shared" si="23"/>
        <v>84</v>
      </c>
    </row>
    <row r="185" spans="1:17" ht="47.25">
      <c r="A185" s="33" t="s">
        <v>147</v>
      </c>
      <c r="B185" s="19">
        <v>914</v>
      </c>
      <c r="C185" s="20">
        <v>10</v>
      </c>
      <c r="D185" s="20" t="s">
        <v>192</v>
      </c>
      <c r="E185" s="19" t="s">
        <v>148</v>
      </c>
      <c r="F185" s="19">
        <v>300</v>
      </c>
      <c r="G185" s="52">
        <v>81.97</v>
      </c>
      <c r="H185" s="52">
        <v>83</v>
      </c>
      <c r="I185" s="52">
        <v>84</v>
      </c>
    </row>
    <row r="186" spans="1:17" s="6" customFormat="1" ht="32.25">
      <c r="A186" s="50" t="s">
        <v>172</v>
      </c>
      <c r="B186" s="19">
        <v>914</v>
      </c>
      <c r="C186" s="20">
        <v>13</v>
      </c>
      <c r="D186" s="20"/>
      <c r="E186" s="19"/>
      <c r="F186" s="19"/>
      <c r="G186" s="52">
        <f t="shared" ref="G186:I190" si="24">G187</f>
        <v>0</v>
      </c>
      <c r="H186" s="52">
        <f t="shared" si="24"/>
        <v>0</v>
      </c>
      <c r="I186" s="52">
        <f t="shared" si="24"/>
        <v>0</v>
      </c>
      <c r="J186" s="7"/>
      <c r="K186" s="8"/>
      <c r="L186" s="7"/>
      <c r="M186" s="8"/>
      <c r="N186" s="7"/>
      <c r="O186" s="8"/>
      <c r="P186" s="7"/>
      <c r="Q186" s="8"/>
    </row>
    <row r="187" spans="1:17" s="6" customFormat="1" ht="32.25">
      <c r="A187" s="18" t="s">
        <v>173</v>
      </c>
      <c r="B187" s="21">
        <v>914</v>
      </c>
      <c r="C187" s="22">
        <v>13</v>
      </c>
      <c r="D187" s="22" t="s">
        <v>184</v>
      </c>
      <c r="E187" s="21"/>
      <c r="F187" s="21"/>
      <c r="G187" s="60">
        <f t="shared" si="24"/>
        <v>0</v>
      </c>
      <c r="H187" s="60">
        <f t="shared" si="24"/>
        <v>0</v>
      </c>
      <c r="I187" s="60">
        <f t="shared" si="24"/>
        <v>0</v>
      </c>
      <c r="J187" s="9"/>
      <c r="K187" s="8"/>
      <c r="L187" s="9"/>
      <c r="M187" s="8"/>
      <c r="N187" s="9"/>
      <c r="O187" s="8"/>
      <c r="P187" s="9"/>
      <c r="Q187" s="8"/>
    </row>
    <row r="188" spans="1:17" s="6" customFormat="1" ht="79.5" customHeight="1">
      <c r="A188" s="47" t="s">
        <v>199</v>
      </c>
      <c r="B188" s="19">
        <v>914</v>
      </c>
      <c r="C188" s="20">
        <v>13</v>
      </c>
      <c r="D188" s="20" t="s">
        <v>184</v>
      </c>
      <c r="E188" s="19" t="s">
        <v>12</v>
      </c>
      <c r="F188" s="17"/>
      <c r="G188" s="52">
        <f t="shared" si="24"/>
        <v>0</v>
      </c>
      <c r="H188" s="52">
        <f t="shared" si="24"/>
        <v>0</v>
      </c>
      <c r="I188" s="52">
        <f t="shared" si="24"/>
        <v>0</v>
      </c>
      <c r="J188" s="7"/>
      <c r="K188" s="8"/>
      <c r="L188" s="7"/>
      <c r="M188" s="8"/>
      <c r="N188" s="7"/>
      <c r="O188" s="8"/>
      <c r="P188" s="7"/>
      <c r="Q188" s="8"/>
    </row>
    <row r="189" spans="1:17" s="6" customFormat="1" ht="31.5">
      <c r="A189" s="33" t="s">
        <v>24</v>
      </c>
      <c r="B189" s="19">
        <v>914</v>
      </c>
      <c r="C189" s="20">
        <v>13</v>
      </c>
      <c r="D189" s="20" t="s">
        <v>184</v>
      </c>
      <c r="E189" s="19" t="s">
        <v>174</v>
      </c>
      <c r="F189" s="17"/>
      <c r="G189" s="52">
        <f t="shared" si="24"/>
        <v>0</v>
      </c>
      <c r="H189" s="52">
        <f t="shared" si="24"/>
        <v>0</v>
      </c>
      <c r="I189" s="52">
        <f t="shared" si="24"/>
        <v>0</v>
      </c>
      <c r="J189" s="7"/>
      <c r="K189" s="8"/>
      <c r="L189" s="7"/>
      <c r="M189" s="8"/>
      <c r="N189" s="7"/>
      <c r="O189" s="8"/>
      <c r="P189" s="7"/>
      <c r="Q189" s="8"/>
    </row>
    <row r="190" spans="1:17" s="6" customFormat="1" ht="47.25">
      <c r="A190" s="23" t="s">
        <v>175</v>
      </c>
      <c r="B190" s="19">
        <v>914</v>
      </c>
      <c r="C190" s="20">
        <v>13</v>
      </c>
      <c r="D190" s="20" t="s">
        <v>184</v>
      </c>
      <c r="E190" s="19" t="s">
        <v>176</v>
      </c>
      <c r="F190" s="17"/>
      <c r="G190" s="52">
        <f t="shared" si="24"/>
        <v>0</v>
      </c>
      <c r="H190" s="52">
        <f t="shared" si="24"/>
        <v>0</v>
      </c>
      <c r="I190" s="52">
        <f t="shared" si="24"/>
        <v>0</v>
      </c>
      <c r="J190" s="7"/>
      <c r="K190" s="8"/>
      <c r="L190" s="7"/>
      <c r="M190" s="8"/>
      <c r="N190" s="7"/>
      <c r="O190" s="8"/>
      <c r="P190" s="7"/>
      <c r="Q190" s="8"/>
    </row>
    <row r="191" spans="1:17" s="6" customFormat="1" ht="63">
      <c r="A191" s="33" t="s">
        <v>177</v>
      </c>
      <c r="B191" s="19">
        <v>914</v>
      </c>
      <c r="C191" s="20">
        <v>13</v>
      </c>
      <c r="D191" s="20" t="s">
        <v>184</v>
      </c>
      <c r="E191" s="19" t="s">
        <v>178</v>
      </c>
      <c r="F191" s="19">
        <v>700</v>
      </c>
      <c r="G191" s="52">
        <v>0</v>
      </c>
      <c r="H191" s="52">
        <v>0</v>
      </c>
      <c r="I191" s="52">
        <v>0</v>
      </c>
      <c r="J191" s="7"/>
      <c r="K191" s="8"/>
      <c r="L191" s="7"/>
      <c r="M191" s="8"/>
      <c r="N191" s="7"/>
      <c r="O191" s="8"/>
      <c r="P191" s="7"/>
      <c r="Q191" s="8"/>
    </row>
  </sheetData>
  <mergeCells count="98">
    <mergeCell ref="G7:I7"/>
    <mergeCell ref="A8:I8"/>
    <mergeCell ref="A24:A30"/>
    <mergeCell ref="B24:B30"/>
    <mergeCell ref="C24:C30"/>
    <mergeCell ref="D24:D30"/>
    <mergeCell ref="F24:F30"/>
    <mergeCell ref="A9:A11"/>
    <mergeCell ref="C9:C11"/>
    <mergeCell ref="D9:D11"/>
    <mergeCell ref="E9:E11"/>
    <mergeCell ref="F9:F11"/>
    <mergeCell ref="B9:B11"/>
    <mergeCell ref="H24:H30"/>
    <mergeCell ref="A31:A35"/>
    <mergeCell ref="B31:B35"/>
    <mergeCell ref="C31:C35"/>
    <mergeCell ref="D31:D35"/>
    <mergeCell ref="F31:F35"/>
    <mergeCell ref="G42:G43"/>
    <mergeCell ref="G37:G41"/>
    <mergeCell ref="E24:E30"/>
    <mergeCell ref="E31:E35"/>
    <mergeCell ref="G24:G30"/>
    <mergeCell ref="G31:G35"/>
    <mergeCell ref="E37:E41"/>
    <mergeCell ref="E42:E43"/>
    <mergeCell ref="D37:D41"/>
    <mergeCell ref="F37:F41"/>
    <mergeCell ref="A42:A43"/>
    <mergeCell ref="B42:B43"/>
    <mergeCell ref="C42:C43"/>
    <mergeCell ref="D42:D43"/>
    <mergeCell ref="F42:F43"/>
    <mergeCell ref="A37:A41"/>
    <mergeCell ref="B37:B41"/>
    <mergeCell ref="C37:C41"/>
    <mergeCell ref="G46:G51"/>
    <mergeCell ref="A44:A45"/>
    <mergeCell ref="B44:B45"/>
    <mergeCell ref="C44:C45"/>
    <mergeCell ref="D44:D45"/>
    <mergeCell ref="F44:F45"/>
    <mergeCell ref="G44:G45"/>
    <mergeCell ref="E46:E51"/>
    <mergeCell ref="A46:A51"/>
    <mergeCell ref="B46:B51"/>
    <mergeCell ref="C46:C51"/>
    <mergeCell ref="D46:D51"/>
    <mergeCell ref="F46:F51"/>
    <mergeCell ref="E44:E45"/>
    <mergeCell ref="F73:F74"/>
    <mergeCell ref="G61:G62"/>
    <mergeCell ref="E67:E70"/>
    <mergeCell ref="A67:A70"/>
    <mergeCell ref="B67:B70"/>
    <mergeCell ref="C67:C70"/>
    <mergeCell ref="D67:D70"/>
    <mergeCell ref="F67:F70"/>
    <mergeCell ref="E61:E62"/>
    <mergeCell ref="A61:A62"/>
    <mergeCell ref="B61:B62"/>
    <mergeCell ref="C61:C62"/>
    <mergeCell ref="D61:D62"/>
    <mergeCell ref="F61:F62"/>
    <mergeCell ref="G67:G70"/>
    <mergeCell ref="H42:H43"/>
    <mergeCell ref="H44:H45"/>
    <mergeCell ref="H46:H51"/>
    <mergeCell ref="G73:G74"/>
    <mergeCell ref="A71:A72"/>
    <mergeCell ref="B71:B72"/>
    <mergeCell ref="C71:C72"/>
    <mergeCell ref="D71:D72"/>
    <mergeCell ref="F71:F72"/>
    <mergeCell ref="G71:G72"/>
    <mergeCell ref="E71:E72"/>
    <mergeCell ref="E73:E74"/>
    <mergeCell ref="A73:A74"/>
    <mergeCell ref="B73:B74"/>
    <mergeCell ref="C73:C74"/>
    <mergeCell ref="D73:D74"/>
    <mergeCell ref="H61:H62"/>
    <mergeCell ref="H67:H70"/>
    <mergeCell ref="H71:H72"/>
    <mergeCell ref="H73:H74"/>
    <mergeCell ref="I24:I30"/>
    <mergeCell ref="I31:I35"/>
    <mergeCell ref="I37:I41"/>
    <mergeCell ref="I42:I43"/>
    <mergeCell ref="I44:I45"/>
    <mergeCell ref="I46:I51"/>
    <mergeCell ref="I61:I62"/>
    <mergeCell ref="I67:I70"/>
    <mergeCell ref="I71:I72"/>
    <mergeCell ref="I73:I74"/>
    <mergeCell ref="H31:H35"/>
    <mergeCell ref="H37:H41"/>
  </mergeCells>
  <pageMargins left="0.31496062992125984" right="0.11811023622047245" top="0.35433070866141736" bottom="0.15748031496062992" header="0" footer="0"/>
  <pageSetup paperSize="9" scale="70" firstPageNumber="34" orientation="portrait" useFirstPageNumber="1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2022-03-21T06:44:13Z</dcterms:modified>
</cp:coreProperties>
</file>