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оект 2022-2024" sheetId="2" r:id="rId1"/>
  </sheets>
  <definedNames>
    <definedName name="_GoBack" localSheetId="0">'Проект 2022-2024'!#REF!</definedName>
  </definedNames>
  <calcPr calcId="124519"/>
</workbook>
</file>

<file path=xl/calcChain.xml><?xml version="1.0" encoding="utf-8"?>
<calcChain xmlns="http://schemas.openxmlformats.org/spreadsheetml/2006/main">
  <c r="G74" i="2"/>
  <c r="G14"/>
  <c r="I18"/>
  <c r="H18"/>
  <c r="G18"/>
  <c r="G113" l="1"/>
  <c r="G50" l="1"/>
  <c r="G112"/>
  <c r="H112"/>
  <c r="I112"/>
  <c r="I62"/>
  <c r="I61" s="1"/>
  <c r="I60" s="1"/>
  <c r="H62"/>
  <c r="H61" s="1"/>
  <c r="H60" s="1"/>
  <c r="G62"/>
  <c r="G61" s="1"/>
  <c r="G60" s="1"/>
  <c r="G48"/>
  <c r="G56"/>
  <c r="H56"/>
  <c r="I56"/>
  <c r="G47" l="1"/>
  <c r="I11"/>
  <c r="H11"/>
  <c r="G11"/>
  <c r="I48"/>
  <c r="I47" s="1"/>
  <c r="H48"/>
  <c r="H47" s="1"/>
  <c r="H87"/>
  <c r="G87"/>
  <c r="I109" l="1"/>
  <c r="H109"/>
  <c r="G109"/>
  <c r="G82"/>
  <c r="G81" s="1"/>
  <c r="H82"/>
  <c r="H81" s="1"/>
  <c r="G45"/>
  <c r="I111" l="1"/>
  <c r="H111"/>
  <c r="G111"/>
  <c r="I108"/>
  <c r="H108"/>
  <c r="G108"/>
  <c r="I105"/>
  <c r="I104" s="1"/>
  <c r="H105"/>
  <c r="H104" s="1"/>
  <c r="G105"/>
  <c r="G104" s="1"/>
  <c r="I101"/>
  <c r="I100" s="1"/>
  <c r="H101"/>
  <c r="H100" s="1"/>
  <c r="G101"/>
  <c r="G100" s="1"/>
  <c r="I98"/>
  <c r="I97" s="1"/>
  <c r="H98"/>
  <c r="H97" s="1"/>
  <c r="G98"/>
  <c r="G97" s="1"/>
  <c r="I91"/>
  <c r="H91"/>
  <c r="H86" s="1"/>
  <c r="G91"/>
  <c r="G86" s="1"/>
  <c r="I87"/>
  <c r="I82"/>
  <c r="I81" s="1"/>
  <c r="I76"/>
  <c r="H76"/>
  <c r="G76"/>
  <c r="G73"/>
  <c r="I73"/>
  <c r="H73"/>
  <c r="I69"/>
  <c r="H69"/>
  <c r="G69"/>
  <c r="I45"/>
  <c r="I44" s="1"/>
  <c r="H45"/>
  <c r="G44"/>
  <c r="H44"/>
  <c r="I38"/>
  <c r="H38"/>
  <c r="G38"/>
  <c r="I36"/>
  <c r="H36"/>
  <c r="G36"/>
  <c r="G33"/>
  <c r="I31"/>
  <c r="I30" s="1"/>
  <c r="H31"/>
  <c r="H30" s="1"/>
  <c r="G31"/>
  <c r="I27"/>
  <c r="I26" s="1"/>
  <c r="H27"/>
  <c r="H26" s="1"/>
  <c r="G27"/>
  <c r="G26" s="1"/>
  <c r="I24"/>
  <c r="H24"/>
  <c r="G24"/>
  <c r="G10" s="1"/>
  <c r="I86" l="1"/>
  <c r="G107"/>
  <c r="I72"/>
  <c r="I71" s="1"/>
  <c r="H72"/>
  <c r="H71" s="1"/>
  <c r="H85"/>
  <c r="G30"/>
  <c r="H35"/>
  <c r="G43"/>
  <c r="I43"/>
  <c r="H43"/>
  <c r="I107"/>
  <c r="I85"/>
  <c r="G85"/>
  <c r="G72"/>
  <c r="G71" s="1"/>
  <c r="I35"/>
  <c r="G35"/>
  <c r="I10"/>
  <c r="I9" s="1"/>
  <c r="H10"/>
  <c r="H107"/>
  <c r="G9" l="1"/>
  <c r="G8" s="1"/>
  <c r="I8"/>
  <c r="H9"/>
  <c r="H8" s="1"/>
</calcChain>
</file>

<file path=xl/sharedStrings.xml><?xml version="1.0" encoding="utf-8"?>
<sst xmlns="http://schemas.openxmlformats.org/spreadsheetml/2006/main" count="343" uniqueCount="248">
  <si>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</si>
  <si>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</si>
  <si>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</si>
  <si>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</si>
  <si>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</si>
  <si>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</si>
  <si>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</si>
  <si>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</si>
  <si>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</si>
  <si>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</si>
  <si>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Подпрограмма «Управление муниципальными финансами»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</si>
  <si>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</si>
  <si>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</si>
  <si>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</si>
  <si>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</si>
  <si>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</si>
  <si>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</si>
  <si>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</si>
  <si>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</si>
  <si>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</si>
  <si>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</si>
  <si>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03 0 00 00000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</si>
  <si>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</si>
  <si>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</si>
  <si>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</si>
  <si>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</si>
  <si>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</si>
  <si>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</si>
  <si>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</si>
  <si>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</si>
  <si>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</si>
  <si>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</si>
  <si>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</si>
  <si>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</si>
  <si>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</si>
  <si>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</si>
  <si>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</si>
  <si>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</si>
  <si>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</si>
  <si>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</si>
  <si>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</si>
  <si>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</si>
  <si>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</si>
  <si>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</si>
  <si>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</si>
  <si>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</si>
  <si>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</si>
  <si>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</si>
  <si>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</si>
  <si>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02 2 00 00000</t>
  </si>
  <si>
    <t>Основное мероприятие «Переселение граждан из аварийного жилищного фонда».</t>
  </si>
  <si>
    <t>02 2 01 00000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</si>
  <si>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</si>
  <si>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</si>
  <si>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</si>
  <si>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</si>
  <si>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</si>
  <si>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</si>
  <si>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</si>
  <si>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Основное мероприятие «Строительство, реконструкция и содержание систем теплоснабжения».</t>
  </si>
  <si>
    <t>03 1 01 00000</t>
  </si>
  <si>
    <t>03 1 01 40090</t>
  </si>
  <si>
    <t>Основное мероприятие "Мероприятие по недопущению банкротства муниципальных унитарных предприятий городского поселения город Поворино"</t>
  </si>
  <si>
    <t>03 1 04 90200</t>
  </si>
  <si>
    <t>Субсидии муниципальным унитарным предприятиям на мероприятия по финансовому оздоровлению муниципальных унитарных предприятий городского поселения город Поворино (Иные бюджетные ассигнования)</t>
  </si>
  <si>
    <t>01 1 01 S8530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</si>
  <si>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</si>
  <si>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</si>
  <si>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</si>
  <si>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</si>
  <si>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</si>
  <si>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</si>
  <si>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</si>
  <si>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</si>
  <si>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</si>
  <si>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</si>
  <si>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03 1 02 90200</t>
  </si>
  <si>
    <t>05 0 00 00000</t>
  </si>
  <si>
    <t>05 1 00 00000</t>
  </si>
  <si>
    <t>05 1 01 00000</t>
  </si>
  <si>
    <t>05 1 01 00590</t>
  </si>
  <si>
    <t>Расходы на обеспечение деятельности (оказание услуг) муниципальных казенных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</si>
  <si>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казенных учреждений (Иные бюджетные ассигнования)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</si>
  <si>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</si>
  <si>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</si>
  <si>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</si>
  <si>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</si>
  <si>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</si>
  <si>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</si>
  <si>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</si>
  <si>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</si>
  <si>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</si>
  <si>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</si>
  <si>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</si>
  <si>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</si>
  <si>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</si>
  <si>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Наименование</t>
  </si>
  <si>
    <t>ПР</t>
  </si>
  <si>
    <t>ЦСР</t>
  </si>
  <si>
    <t>ВР</t>
  </si>
  <si>
    <t>03 1 03 00000</t>
  </si>
  <si>
    <t>01 1 01 90200</t>
  </si>
  <si>
    <t>01 1 03 00000</t>
  </si>
  <si>
    <t> 1.2</t>
  </si>
  <si>
    <t> 1.2.1</t>
  </si>
  <si>
    <t>01 3 00 00000</t>
  </si>
  <si>
    <t>Основное мероприятие «Управление муниципальным долгом городского поселения город Поворино».</t>
  </si>
  <si>
    <t>01 3 02 00000</t>
  </si>
  <si>
    <t>Процентные платежи по муниципальному долгу городского поселения город Поворино (Обслуживание государственного (муниципального) долга)</t>
  </si>
  <si>
    <t>01 3 02 27880</t>
  </si>
  <si>
    <t> 2.1.1</t>
  </si>
  <si>
    <t> 2.2</t>
  </si>
  <si>
    <t>Обеспечение мероприятий по переселению граждан из аварийного жилищного фонда за счет средств бюджетов (Закупка товаров, работ и услуг для государственных (муниципальных) нужд)</t>
  </si>
  <si>
    <t> 2.2.3</t>
  </si>
  <si>
    <t> 3</t>
  </si>
  <si>
    <t> 3.1</t>
  </si>
  <si>
    <t> 3.1.1</t>
  </si>
  <si>
    <t> 4.1.1</t>
  </si>
  <si>
    <t>  4.1.2</t>
  </si>
  <si>
    <t> 4.2</t>
  </si>
  <si>
    <t> 4.2.1</t>
  </si>
  <si>
    <t> 5.</t>
  </si>
  <si>
    <t> 5.1.1</t>
  </si>
  <si>
    <t>Расходы на обеспечение деятельности (оказание услуг) муниципальных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</si>
  <si>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1.1</t>
  </si>
  <si>
    <t>1.1.1</t>
  </si>
  <si>
    <t>№ п/п</t>
  </si>
  <si>
    <t>РЗ</t>
  </si>
  <si>
    <t xml:space="preserve">Сумма </t>
  </si>
  <si>
    <t>(тыс.рублей)</t>
  </si>
  <si>
    <t>1</t>
  </si>
  <si>
    <t>ВСЕГО</t>
  </si>
  <si>
    <t>1.1.2</t>
  </si>
  <si>
    <t>1.1.3</t>
  </si>
  <si>
    <t>1.3</t>
  </si>
  <si>
    <t>1.3.1</t>
  </si>
  <si>
    <t>1.3.2</t>
  </si>
  <si>
    <t>1.4</t>
  </si>
  <si>
    <t>1.4.1</t>
  </si>
  <si>
    <t>1.4.2</t>
  </si>
  <si>
    <t>2.1</t>
  </si>
  <si>
    <t>2.2.1</t>
  </si>
  <si>
    <t>2.2.2</t>
  </si>
  <si>
    <t>3.1.4</t>
  </si>
  <si>
    <t>4.1</t>
  </si>
  <si>
    <t>5.1</t>
  </si>
  <si>
    <t>5.1.2</t>
  </si>
  <si>
    <t>Непрограммные направления деятельности</t>
  </si>
  <si>
    <t>90 0 00 00000</t>
  </si>
  <si>
    <t>Обеспечение деятельности Контрольно-ревизионной комиссии городского поселения город Поворино</t>
  </si>
  <si>
    <t>93 0 00 00000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</si>
  <si>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</si>
  <si>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</si>
  <si>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председателя контрольно-ревизионной комиссии (Межбюджетные трансферты)</t>
  </si>
  <si>
    <t>93 1 00 92050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</si>
  <si>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</si>
  <si>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96 0 00 00000</t>
  </si>
  <si>
    <t>Совет народных депутатов городского поселения город Поворино</t>
  </si>
  <si>
    <t>96 1 00 00000</t>
  </si>
  <si>
    <t>Расходы на обеспечение функций муниципальных органов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</si>
  <si>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</si>
  <si>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(Иные бюджетные ассигнования)</t>
  </si>
  <si>
    <t>03 1 03 S8620</t>
  </si>
  <si>
    <t>Расходы на приобретение комму-нальной специализированной тех-ники  (Закупка товаров, работ и услуг для муниципальных нужд)</t>
  </si>
  <si>
    <t>Основное мероприятие «Благоустройство наиболее посещемых городских территорий общего пользования, благоустройство дворовых территорий многоквартирных домов, реконструкция инженерных систем жилищно - коммунального комплекса».</t>
  </si>
  <si>
    <t> 6.1.</t>
  </si>
  <si>
    <t>04 1 01 S8850</t>
  </si>
  <si>
    <t>02 0 00 00000</t>
  </si>
  <si>
    <t>2</t>
  </si>
  <si>
    <t>05 1 02L 5190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</si>
  <si>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</si>
  <si>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</si>
  <si>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08 0 00 00000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</si>
  <si>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</si>
  <si>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08 0 01 00000</t>
  </si>
  <si>
    <t>08 0 01 91430</t>
  </si>
  <si>
    <t>06 0 00 00000</t>
  </si>
  <si>
    <t>06 1 01 98520</t>
  </si>
  <si>
    <t>3.1.3</t>
  </si>
  <si>
    <t>Основное мероприятие  "Мероприятие по приобретение специализированной коммунальной техники"</t>
  </si>
  <si>
    <t>04 1 02 S8670</t>
  </si>
  <si>
    <t>7.1.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</si>
  <si>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</si>
  <si>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Основное мероприятие "Энегросбережение и повышение энергетической эффективности в жилищно коммунальном хозяйстве"</t>
  </si>
  <si>
    <t>8</t>
  </si>
  <si>
    <t>8.1</t>
  </si>
  <si>
    <t>01</t>
  </si>
  <si>
    <t>04</t>
  </si>
  <si>
    <t>05</t>
  </si>
  <si>
    <t>08</t>
  </si>
  <si>
    <t>03</t>
  </si>
  <si>
    <t>06</t>
  </si>
  <si>
    <t>02</t>
  </si>
  <si>
    <t>09</t>
  </si>
  <si>
    <t>2022 год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</si>
  <si>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товаров,работ,услуг)</t>
  </si>
  <si>
    <t>13</t>
  </si>
  <si>
    <t>Подпрограмма «Создание условий для обеспечения качественными жилищными услугами населения городского поселения город Поворино, создание безопасных и благоприятных условий проживания на территории городского поселения город Поворино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</si>
  <si>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обслуживанияя населения)</t>
  </si>
  <si>
    <t>Реализация программ формирования современной городской среды (в целях достижения значений дополнительного результата)</t>
  </si>
  <si>
    <t>Обеспечение мероприятий на софинансирование разницы в расселяемых и предоставляемых площадях при переселении граждан из аварийного жилищного фонда в рамках основного мероприятия  «Проведение и обеспечение мер по переселению граждан из аварийного жилищного</t>
  </si>
  <si>
    <t>02 2 01 78760</t>
  </si>
  <si>
    <t>2023 год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</si>
  <si>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</si>
  <si>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</si>
  <si>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</si>
  <si>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</si>
  <si>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</si>
  <si>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</si>
  <si>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</si>
  <si>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>Распределение бюджетных ассигнований по целевым статьям (муниципальным программам городского поселения город Поворино и непрограммным направлениям деятельности), группам видов расходов, разделам, подразделам классификации расходов  бюджета городского поселения город Поворино на 2022 год и плановый период  2023-2024 годов</t>
  </si>
  <si>
    <t>2024 год</t>
  </si>
  <si>
    <t>Софинансирование разницы в расселяемых и предоставляемых площадях при переселении граждан из аварийного жилищного фонда</t>
  </si>
  <si>
    <t>Мероприятия по переселению граждан из аварийного жилищного фонда за счет средств, поступивших от государтвенной корпорации - Фонд содействия реформированию жилищно-коммунального хозяйства</t>
  </si>
  <si>
    <t>Мероприятия по переселению граждан из аварийного жилищного фонда</t>
  </si>
  <si>
    <t>02 2 04 78760</t>
  </si>
  <si>
    <t>02 2 F3 67483</t>
  </si>
  <si>
    <t>02 2 F3 67484</t>
  </si>
  <si>
    <t>Подпрограмма «Развитие дорожного хозяйства городского поселения город Поворино» на 2021-2026 гг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</si>
  <si>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2019-2025 годы»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</si>
  <si>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</si>
  <si>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Подпрограмма «Развитие культуры и библиотечного обслуживания в городском поселении город Поворино» на 2021-2026 гг</t>
  </si>
  <si>
    <t>Основное мероприятие "Развитие культуры в городском поселении город Поворино"</t>
  </si>
  <si>
    <t>Основное мероприятие "Развитие библиотечного обслуживания в городском поселении город Поворино"</t>
  </si>
  <si>
    <t>02 2 04 00000</t>
  </si>
  <si>
    <t>02 02 F3 00000</t>
  </si>
  <si>
    <t>Основное мероприятие "Обеспечение устойчивого сокращения непригодного для проживания жилищного фонда в 2019- 2025 гг"</t>
  </si>
  <si>
    <t>03 1 04 00000</t>
  </si>
  <si>
    <t>07 0 02 00000</t>
  </si>
  <si>
    <t>07 0 02 78520</t>
  </si>
  <si>
    <t>Основное мероприятие"Повышение качества жилищного обеспечения населения городского поселения город Поворино путем повышения доступности жилья. Роста качества и надежности предоставления жилищных услуг. Создание безопасных и благоприятных условий проживания на территории городского поселения город Поворино"</t>
  </si>
  <si>
    <t>Основное мероприятие"Недопущение банкротства муниципальных предприятий"</t>
  </si>
  <si>
    <t xml:space="preserve"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2018-2024 годы» </t>
  </si>
  <si>
    <t>06 0 01 00000</t>
  </si>
  <si>
    <t>06 0 F2 55550</t>
  </si>
  <si>
    <t xml:space="preserve"> Деятельность Совета народных депутатов городского поселения город Поворино Поворинского муниципального района Воронежской области</t>
  </si>
  <si>
    <t>07 0 00 00000</t>
  </si>
  <si>
    <t>Благоустройство  мест массового отдыха населения городских и сельских поселений Воронежской области (Закупка товаров, работ и услуг для государственных (муниципальных) нужд)</t>
  </si>
  <si>
    <t>Выполнение других расходных обязательств (Иные бюджетные ассигнования)</t>
  </si>
  <si>
    <t>Содержание автомобильных дорог (Закупка товаров, работ и услуг для государственных (муниципальных) нужд)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</si>
  <si>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</si>
  <si>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(Иные бюджетные ассигнования)</t>
  </si>
  <si>
    <r>
      <rPr>
        <sz val="12"/>
        <color rgb="FFFF0000"/>
        <rFont val="Times New Roman"/>
        <family val="1"/>
        <charset val="204"/>
      </rPr>
      <t>Выполнение других расходных обязательств</t>
    </r>
    <r>
      <rPr>
        <sz val="12"/>
        <color theme="1"/>
        <rFont val="Times New Roman"/>
        <family val="1"/>
        <charset val="204"/>
      </rPr>
      <t>. (Закупка товаров, работ и услуг для государственных (муниципальных) нужд)</t>
    </r>
  </si>
  <si>
    <r>
      <t xml:space="preserve">01 1 02 </t>
    </r>
    <r>
      <rPr>
        <sz val="12"/>
        <color rgb="FFFF0000"/>
        <rFont val="Times New Roman"/>
        <family val="1"/>
        <charset val="204"/>
      </rPr>
      <t>90200</t>
    </r>
  </si>
  <si>
    <r>
      <t xml:space="preserve">01 1 03 </t>
    </r>
    <r>
      <rPr>
        <sz val="12"/>
        <color rgb="FFFF0000"/>
        <rFont val="Times New Roman"/>
        <family val="1"/>
        <charset val="204"/>
      </rPr>
      <t>98530</t>
    </r>
  </si>
  <si>
    <r>
      <rPr>
        <sz val="12"/>
        <color rgb="FFFF0000"/>
        <rFont val="Times New Roman"/>
        <family val="1"/>
        <charset val="204"/>
      </rPr>
      <t xml:space="preserve">Содержание мест захоронений </t>
    </r>
    <r>
      <rPr>
        <sz val="12"/>
        <color theme="1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</si>
  <si>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rPr>
        <sz val="12"/>
        <color rgb="FFFF0000"/>
        <rFont val="Times New Roman"/>
        <family val="1"/>
        <charset val="204"/>
      </rPr>
      <t>Содержание мест захоронений</t>
    </r>
    <r>
      <rPr>
        <sz val="12"/>
        <color theme="1"/>
        <rFont val="Times New Roman"/>
        <family val="1"/>
        <charset val="204"/>
      </rPr>
      <t xml:space="preserve"> (Закупка товаров, работ и услуг для государственных (муниципальных) нужд)</t>
    </r>
  </si>
  <si>
    <t xml:space="preserve">Приложение 4
к решению Совета народных депутатов
городского поселения город Поворино
««О внесении изменений в решение от 27.12.2021 г. № 134 "О бюджете городского поселения город Поворино на 2022 год и на плановый
период 2023 -2024 годов » 
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</si>
</sst>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49" fontId="4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right" wrapText="1"/>
    </xf>
    <xf numFmtId="49" fontId="0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1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right" wrapText="1"/>
    </xf>
    <xf numFmtId="4" fontId="1" fillId="3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0" fontId="0" fillId="3" borderId="0" xfId="0" applyFill="1"/>
    <xf numFmtId="0" fontId="3" fillId="3" borderId="1" xfId="0" applyFont="1" applyFill="1" applyBorder="1" applyAlignment="1">
      <alignment horizontal="center"/>
    </xf>
    <xf numFmtId="0" fontId="5" fillId="0" borderId="0" xfId="0" applyFont="1"/>
    <xf numFmtId="164" fontId="1" fillId="3" borderId="1" xfId="0" applyNumberFormat="1" applyFont="1" applyFill="1" applyBorder="1" applyAlignment="1">
      <alignment horizontal="right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4" fillId="3" borderId="1" xfId="0" applyFont="1" applyFill="1" applyBorder="1"/>
    <xf numFmtId="0" fontId="5" fillId="3" borderId="1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right" wrapText="1"/>
    </xf>
    <xf numFmtId="0" fontId="5" fillId="3" borderId="0" xfId="0" applyFont="1" applyFill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/>
    <xf numFmtId="164" fontId="1" fillId="3" borderId="1" xfId="0" applyNumberFormat="1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wrapText="1"/>
    </xf>
    <xf numFmtId="0" fontId="2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O116"/>
  <sheetViews>
    <sheetView tabSelected="1" view="pageLayout" zoomScale="110" zoomScalePageLayoutView="110" workbookViewId="0">
      <selection activeCell="A3" sqref="A3:H3"/>
    </sheetView>
  </sheetViews>
  <sheetFormatPr defaultRowHeight="15"/>
  <cols>
    <col min="1" max="1" width="5.85546875" style="1" customWidth="1"/>
    <col min="2" max="2" width="58.28515625" style="2" customWidth="1"/>
    <col min="3" max="3" width="16" style="3" customWidth="1"/>
    <col min="4" max="4" width="6.28515625" style="3" customWidth="1"/>
    <col min="5" max="5" width="6.7109375" style="3" customWidth="1"/>
    <col min="6" max="6" width="5.5703125" style="3" customWidth="1"/>
    <col min="7" max="7" width="14.7109375" style="3" customWidth="1"/>
    <col min="8" max="8" width="14.28515625" style="3" customWidth="1"/>
    <col min="9" max="9" width="14" style="3" customWidth="1"/>
    <col min="10" max="16384" width="9.140625" style="3"/>
  </cols>
  <sheetData>
    <row r="2" spans="1:9" ht="89.25" customHeight="1">
      <c r="C2" s="60" t="s">
        <v>247</v>
      </c>
      <c r="D2" s="60"/>
      <c r="E2" s="60"/>
      <c r="F2" s="60"/>
      <c r="G2" s="60"/>
      <c r="H2" s="60"/>
      <c r="I2" s="60"/>
    </row>
    <row r="3" spans="1:9" ht="62.25" customHeight="1">
      <c r="A3" s="61" t="s">
        <v>210</v>
      </c>
      <c r="B3" s="61"/>
      <c r="C3" s="61"/>
      <c r="D3" s="61"/>
      <c r="E3" s="61"/>
      <c r="F3" s="61"/>
      <c r="G3" s="61"/>
      <c r="H3" s="61"/>
    </row>
    <row r="4" spans="1:9" ht="15.75">
      <c r="A4" s="62" t="s">
        <v>126</v>
      </c>
      <c r="B4" s="63" t="s">
        <v>96</v>
      </c>
      <c r="C4" s="64" t="s">
        <v>98</v>
      </c>
      <c r="D4" s="64" t="s">
        <v>99</v>
      </c>
      <c r="E4" s="64" t="s">
        <v>127</v>
      </c>
      <c r="F4" s="64" t="s">
        <v>97</v>
      </c>
      <c r="G4" s="10" t="s">
        <v>128</v>
      </c>
      <c r="H4" s="10" t="s">
        <v>128</v>
      </c>
      <c r="I4" s="10" t="s">
        <v>128</v>
      </c>
    </row>
    <row r="5" spans="1:9" ht="15.75">
      <c r="A5" s="62"/>
      <c r="B5" s="63"/>
      <c r="C5" s="64"/>
      <c r="D5" s="64"/>
      <c r="E5" s="64"/>
      <c r="F5" s="64"/>
      <c r="G5" s="10" t="s">
        <v>129</v>
      </c>
      <c r="H5" s="10" t="s">
        <v>129</v>
      </c>
      <c r="I5" s="10" t="s">
        <v>129</v>
      </c>
    </row>
    <row r="6" spans="1:9" ht="32.25" customHeight="1">
      <c r="A6" s="62"/>
      <c r="B6" s="63"/>
      <c r="C6" s="64"/>
      <c r="D6" s="64"/>
      <c r="E6" s="64"/>
      <c r="F6" s="64"/>
      <c r="G6" s="10" t="s">
        <v>194</v>
      </c>
      <c r="H6" s="10" t="s">
        <v>202</v>
      </c>
      <c r="I6" s="10" t="s">
        <v>211</v>
      </c>
    </row>
    <row r="7" spans="1:9" ht="15.75">
      <c r="A7" s="8" t="s">
        <v>130</v>
      </c>
      <c r="B7" s="25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7</v>
      </c>
      <c r="I7" s="56">
        <v>7</v>
      </c>
    </row>
    <row r="8" spans="1:9" ht="15.75">
      <c r="A8" s="9"/>
      <c r="B8" s="25" t="s">
        <v>131</v>
      </c>
      <c r="C8" s="26"/>
      <c r="D8" s="26"/>
      <c r="E8" s="26"/>
      <c r="F8" s="26"/>
      <c r="G8" s="24">
        <f>G9+G43+G60+G71+G85+G107+G97+G104+G100</f>
        <v>187112.34179000003</v>
      </c>
      <c r="H8" s="24">
        <f>H9+H43+H60+H71+H85+H107+H97+H104+H100</f>
        <v>79297.590000000011</v>
      </c>
      <c r="I8" s="24">
        <f>I9+I43+I60+I71+I85+I107+I97+I104+I100</f>
        <v>100857.98</v>
      </c>
    </row>
    <row r="9" spans="1:9" ht="80.25" customHeight="1">
      <c r="A9" s="27"/>
      <c r="B9" s="11" t="s">
        <v>203</v>
      </c>
      <c r="C9" s="5" t="s">
        <v>1</v>
      </c>
      <c r="D9" s="5"/>
      <c r="E9" s="5"/>
      <c r="F9" s="5"/>
      <c r="G9" s="37">
        <f>G10+G26+G30+G35+G40</f>
        <v>23288.510000000002</v>
      </c>
      <c r="H9" s="37">
        <f>H10+H26+H30+H35</f>
        <v>24121.81</v>
      </c>
      <c r="I9" s="37">
        <f>I10+I26+I30+I35</f>
        <v>23853.48</v>
      </c>
    </row>
    <row r="10" spans="1:9" ht="48.75" customHeight="1">
      <c r="A10" s="27" t="s">
        <v>124</v>
      </c>
      <c r="B10" s="11" t="s">
        <v>2</v>
      </c>
      <c r="C10" s="5" t="s">
        <v>39</v>
      </c>
      <c r="D10" s="5"/>
      <c r="E10" s="5"/>
      <c r="F10" s="5"/>
      <c r="G10" s="37">
        <f>G11+G18+G24</f>
        <v>21924.240000000002</v>
      </c>
      <c r="H10" s="37">
        <f>H11+H18+H24</f>
        <v>22746.460000000003</v>
      </c>
      <c r="I10" s="37">
        <f>I11+I18+I24</f>
        <v>22466.68</v>
      </c>
    </row>
    <row r="11" spans="1:9" ht="36.75" customHeight="1">
      <c r="A11" s="4" t="s">
        <v>125</v>
      </c>
      <c r="B11" s="12" t="s">
        <v>40</v>
      </c>
      <c r="C11" s="13" t="s">
        <v>41</v>
      </c>
      <c r="D11" s="14"/>
      <c r="E11" s="14"/>
      <c r="F11" s="14"/>
      <c r="G11" s="15">
        <f>G12+G13+G14+G15+G16+G17</f>
        <v>7304.63</v>
      </c>
      <c r="H11" s="15">
        <f>H12+H13+H14+H15+H16+H17</f>
        <v>7936.17</v>
      </c>
      <c r="I11" s="15">
        <f>I12+I13+I14+I15+I16+I17</f>
        <v>7200.07</v>
      </c>
    </row>
    <row r="12" spans="1:9" ht="48" customHeight="1">
      <c r="A12" s="9"/>
      <c r="B12" s="19" t="s">
        <v>42</v>
      </c>
      <c r="C12" s="7" t="s">
        <v>43</v>
      </c>
      <c r="D12" s="5">
        <v>800</v>
      </c>
      <c r="E12" s="6" t="s">
        <v>187</v>
      </c>
      <c r="F12" s="6">
        <v>12</v>
      </c>
      <c r="G12" s="37">
        <v>1450</v>
      </c>
      <c r="H12" s="37">
        <v>1450</v>
      </c>
      <c r="I12" s="37">
        <v>1450</v>
      </c>
    </row>
    <row r="13" spans="1:9" ht="46.5" hidden="1" customHeight="1">
      <c r="A13" s="9"/>
      <c r="B13" s="19"/>
      <c r="C13" s="7"/>
      <c r="D13" s="5"/>
      <c r="E13" s="6"/>
      <c r="F13" s="6"/>
      <c r="G13" s="37"/>
      <c r="H13" s="37"/>
      <c r="I13" s="37"/>
    </row>
    <row r="14" spans="1:9" ht="67.5" customHeight="1">
      <c r="A14" s="9"/>
      <c r="B14" s="19" t="s">
        <v>237</v>
      </c>
      <c r="C14" s="7" t="s">
        <v>43</v>
      </c>
      <c r="D14" s="5">
        <v>200</v>
      </c>
      <c r="E14" s="6" t="s">
        <v>188</v>
      </c>
      <c r="F14" s="6" t="s">
        <v>190</v>
      </c>
      <c r="G14" s="37">
        <f>5554.63</f>
        <v>5554.63</v>
      </c>
      <c r="H14" s="23">
        <v>6186.17</v>
      </c>
      <c r="I14" s="23">
        <v>5450.07</v>
      </c>
    </row>
    <row r="15" spans="1:9" ht="63" hidden="1">
      <c r="A15" s="9"/>
      <c r="B15" s="11" t="s">
        <v>66</v>
      </c>
      <c r="C15" s="7" t="s">
        <v>65</v>
      </c>
      <c r="D15" s="5">
        <v>200</v>
      </c>
      <c r="E15" s="6">
        <v>5</v>
      </c>
      <c r="F15" s="6">
        <v>3</v>
      </c>
      <c r="G15" s="37">
        <v>0</v>
      </c>
      <c r="H15" s="37">
        <v>0</v>
      </c>
      <c r="I15" s="37">
        <v>0</v>
      </c>
    </row>
    <row r="16" spans="1:9" ht="48" customHeight="1">
      <c r="A16" s="9"/>
      <c r="B16" s="11" t="s">
        <v>246</v>
      </c>
      <c r="C16" s="7" t="s">
        <v>67</v>
      </c>
      <c r="D16" s="5">
        <v>200</v>
      </c>
      <c r="E16" s="6" t="s">
        <v>188</v>
      </c>
      <c r="F16" s="6" t="s">
        <v>190</v>
      </c>
      <c r="G16" s="37">
        <v>300</v>
      </c>
      <c r="H16" s="37">
        <v>300</v>
      </c>
      <c r="I16" s="37">
        <v>300</v>
      </c>
    </row>
    <row r="17" spans="1:9" ht="0.75" hidden="1" customHeight="1" thickBot="1">
      <c r="A17" s="27"/>
      <c r="B17" s="11" t="s">
        <v>19</v>
      </c>
      <c r="C17" s="7" t="s">
        <v>101</v>
      </c>
      <c r="D17" s="5">
        <v>200</v>
      </c>
      <c r="E17" s="6">
        <v>5</v>
      </c>
      <c r="F17" s="6">
        <v>3</v>
      </c>
      <c r="G17" s="37">
        <v>0</v>
      </c>
      <c r="H17" s="37">
        <v>0</v>
      </c>
      <c r="I17" s="37">
        <v>0</v>
      </c>
    </row>
    <row r="18" spans="1:9" ht="33.75" customHeight="1">
      <c r="A18" s="4" t="s">
        <v>132</v>
      </c>
      <c r="B18" s="12" t="s">
        <v>3</v>
      </c>
      <c r="C18" s="13" t="s">
        <v>4</v>
      </c>
      <c r="D18" s="14"/>
      <c r="E18" s="16"/>
      <c r="F18" s="16"/>
      <c r="G18" s="17">
        <f>G19+G20+G21+G22+G23</f>
        <v>13508.730000000001</v>
      </c>
      <c r="H18" s="17">
        <f t="shared" ref="H18:I18" si="0">H19+H20+H21+H22+H23</f>
        <v>13699.410000000002</v>
      </c>
      <c r="I18" s="17">
        <f t="shared" si="0"/>
        <v>14155.73</v>
      </c>
    </row>
    <row r="19" spans="1:9" ht="94.5">
      <c r="A19" s="9"/>
      <c r="B19" s="11" t="s">
        <v>0</v>
      </c>
      <c r="C19" s="7" t="s">
        <v>5</v>
      </c>
      <c r="D19" s="5">
        <v>100</v>
      </c>
      <c r="E19" s="6" t="s">
        <v>186</v>
      </c>
      <c r="F19" s="6" t="s">
        <v>187</v>
      </c>
      <c r="G19" s="37">
        <v>9067.24</v>
      </c>
      <c r="H19" s="37">
        <v>9169.11</v>
      </c>
      <c r="I19" s="37">
        <v>9535.4699999999993</v>
      </c>
    </row>
    <row r="20" spans="1:9" ht="48.75" customHeight="1">
      <c r="A20" s="9"/>
      <c r="B20" s="11" t="s">
        <v>6</v>
      </c>
      <c r="C20" s="7" t="s">
        <v>5</v>
      </c>
      <c r="D20" s="5">
        <v>200</v>
      </c>
      <c r="E20" s="6" t="s">
        <v>186</v>
      </c>
      <c r="F20" s="6" t="s">
        <v>187</v>
      </c>
      <c r="G20" s="37">
        <v>2806.76</v>
      </c>
      <c r="H20" s="37">
        <v>2848.35</v>
      </c>
      <c r="I20" s="37">
        <v>2889.2</v>
      </c>
    </row>
    <row r="21" spans="1:9" ht="32.25" customHeight="1">
      <c r="A21" s="9"/>
      <c r="B21" s="11" t="s">
        <v>7</v>
      </c>
      <c r="C21" s="7" t="s">
        <v>5</v>
      </c>
      <c r="D21" s="5">
        <v>800</v>
      </c>
      <c r="E21" s="6" t="s">
        <v>186</v>
      </c>
      <c r="F21" s="6" t="s">
        <v>187</v>
      </c>
      <c r="G21" s="37">
        <v>25</v>
      </c>
      <c r="H21" s="37">
        <v>25</v>
      </c>
      <c r="I21" s="37">
        <v>25</v>
      </c>
    </row>
    <row r="22" spans="1:9" ht="110.25">
      <c r="A22" s="27"/>
      <c r="B22" s="11" t="s">
        <v>8</v>
      </c>
      <c r="C22" s="7" t="s">
        <v>9</v>
      </c>
      <c r="D22" s="5">
        <v>100</v>
      </c>
      <c r="E22" s="6" t="s">
        <v>186</v>
      </c>
      <c r="F22" s="6" t="s">
        <v>187</v>
      </c>
      <c r="G22" s="37">
        <v>1180.53</v>
      </c>
      <c r="H22" s="37">
        <v>1227.75</v>
      </c>
      <c r="I22" s="37">
        <v>1276.8599999999999</v>
      </c>
    </row>
    <row r="23" spans="1:9" ht="48" customHeight="1">
      <c r="A23" s="27"/>
      <c r="B23" s="11" t="s">
        <v>242</v>
      </c>
      <c r="C23" s="7" t="s">
        <v>243</v>
      </c>
      <c r="D23" s="5">
        <v>200</v>
      </c>
      <c r="E23" s="6" t="s">
        <v>186</v>
      </c>
      <c r="F23" s="6">
        <v>13</v>
      </c>
      <c r="G23" s="37">
        <v>429.2</v>
      </c>
      <c r="H23" s="37">
        <v>429.2</v>
      </c>
      <c r="I23" s="37">
        <v>429.2</v>
      </c>
    </row>
    <row r="24" spans="1:9" ht="36.75" customHeight="1">
      <c r="A24" s="4" t="s">
        <v>133</v>
      </c>
      <c r="B24" s="12" t="s">
        <v>68</v>
      </c>
      <c r="C24" s="13" t="s">
        <v>102</v>
      </c>
      <c r="D24" s="14"/>
      <c r="E24" s="16" t="s">
        <v>188</v>
      </c>
      <c r="F24" s="16" t="s">
        <v>190</v>
      </c>
      <c r="G24" s="17">
        <f>G25</f>
        <v>1110.8800000000001</v>
      </c>
      <c r="H24" s="17">
        <f>H25</f>
        <v>1110.8800000000001</v>
      </c>
      <c r="I24" s="17">
        <f>I25</f>
        <v>1110.8800000000001</v>
      </c>
    </row>
    <row r="25" spans="1:9" s="34" customFormat="1" ht="54" customHeight="1">
      <c r="A25" s="30"/>
      <c r="B25" s="57" t="s">
        <v>245</v>
      </c>
      <c r="C25" s="58" t="s">
        <v>244</v>
      </c>
      <c r="D25" s="32">
        <v>600</v>
      </c>
      <c r="E25" s="33" t="s">
        <v>188</v>
      </c>
      <c r="F25" s="33" t="s">
        <v>190</v>
      </c>
      <c r="G25" s="59">
        <v>1110.8800000000001</v>
      </c>
      <c r="H25" s="59">
        <v>1110.8800000000001</v>
      </c>
      <c r="I25" s="59">
        <v>1110.8800000000001</v>
      </c>
    </row>
    <row r="26" spans="1:9" ht="34.5" customHeight="1">
      <c r="A26" s="27" t="s">
        <v>103</v>
      </c>
      <c r="B26" s="11" t="s">
        <v>15</v>
      </c>
      <c r="C26" s="7" t="s">
        <v>16</v>
      </c>
      <c r="D26" s="5"/>
      <c r="E26" s="6"/>
      <c r="F26" s="6"/>
      <c r="G26" s="37">
        <f>G27</f>
        <v>981</v>
      </c>
      <c r="H26" s="37">
        <f>H27</f>
        <v>981</v>
      </c>
      <c r="I26" s="37">
        <f>I27</f>
        <v>981</v>
      </c>
    </row>
    <row r="27" spans="1:9" ht="46.5" customHeight="1">
      <c r="A27" s="4" t="s">
        <v>104</v>
      </c>
      <c r="B27" s="12" t="s">
        <v>17</v>
      </c>
      <c r="C27" s="13" t="s">
        <v>18</v>
      </c>
      <c r="D27" s="14"/>
      <c r="E27" s="16"/>
      <c r="F27" s="16"/>
      <c r="G27" s="17">
        <f>G28+G29</f>
        <v>981</v>
      </c>
      <c r="H27" s="17">
        <f>H28+H29</f>
        <v>981</v>
      </c>
      <c r="I27" s="17">
        <f>I28+I29</f>
        <v>981</v>
      </c>
    </row>
    <row r="28" spans="1:9" ht="49.5" customHeight="1">
      <c r="A28" s="27"/>
      <c r="B28" s="11" t="s">
        <v>19</v>
      </c>
      <c r="C28" s="7" t="s">
        <v>20</v>
      </c>
      <c r="D28" s="5">
        <v>200</v>
      </c>
      <c r="E28" s="6" t="s">
        <v>186</v>
      </c>
      <c r="F28" s="6">
        <v>13</v>
      </c>
      <c r="G28" s="37">
        <v>320</v>
      </c>
      <c r="H28" s="37">
        <v>320</v>
      </c>
      <c r="I28" s="37">
        <v>320</v>
      </c>
    </row>
    <row r="29" spans="1:9" ht="49.5" customHeight="1">
      <c r="A29" s="27"/>
      <c r="B29" s="11" t="s">
        <v>19</v>
      </c>
      <c r="C29" s="7" t="s">
        <v>20</v>
      </c>
      <c r="D29" s="5">
        <v>200</v>
      </c>
      <c r="E29" s="6" t="s">
        <v>187</v>
      </c>
      <c r="F29" s="6">
        <v>12</v>
      </c>
      <c r="G29" s="37">
        <v>661</v>
      </c>
      <c r="H29" s="37">
        <v>661</v>
      </c>
      <c r="I29" s="37">
        <v>661</v>
      </c>
    </row>
    <row r="30" spans="1:9" ht="32.25" customHeight="1">
      <c r="A30" s="27" t="s">
        <v>134</v>
      </c>
      <c r="B30" s="11" t="s">
        <v>10</v>
      </c>
      <c r="C30" s="7" t="s">
        <v>105</v>
      </c>
      <c r="D30" s="5"/>
      <c r="E30" s="6"/>
      <c r="F30" s="6"/>
      <c r="G30" s="37">
        <f>G31+G33</f>
        <v>50</v>
      </c>
      <c r="H30" s="37">
        <f t="shared" ref="G30:I31" si="1">H31</f>
        <v>50</v>
      </c>
      <c r="I30" s="37">
        <f t="shared" si="1"/>
        <v>50</v>
      </c>
    </row>
    <row r="31" spans="1:9" ht="39" customHeight="1">
      <c r="A31" s="4" t="s">
        <v>135</v>
      </c>
      <c r="B31" s="12" t="s">
        <v>11</v>
      </c>
      <c r="C31" s="13" t="s">
        <v>12</v>
      </c>
      <c r="D31" s="14"/>
      <c r="E31" s="16"/>
      <c r="F31" s="16"/>
      <c r="G31" s="17">
        <f t="shared" si="1"/>
        <v>50</v>
      </c>
      <c r="H31" s="17">
        <f t="shared" si="1"/>
        <v>50</v>
      </c>
      <c r="I31" s="17">
        <f t="shared" si="1"/>
        <v>50</v>
      </c>
    </row>
    <row r="32" spans="1:9" ht="39.75" customHeight="1">
      <c r="A32" s="27"/>
      <c r="B32" s="11" t="s">
        <v>13</v>
      </c>
      <c r="C32" s="7" t="s">
        <v>14</v>
      </c>
      <c r="D32" s="5">
        <v>800</v>
      </c>
      <c r="E32" s="6" t="s">
        <v>186</v>
      </c>
      <c r="F32" s="6">
        <v>11</v>
      </c>
      <c r="G32" s="37">
        <v>50</v>
      </c>
      <c r="H32" s="37">
        <v>50</v>
      </c>
      <c r="I32" s="37">
        <v>50</v>
      </c>
    </row>
    <row r="33" spans="1:15" ht="38.25" customHeight="1">
      <c r="A33" s="4" t="s">
        <v>136</v>
      </c>
      <c r="B33" s="12" t="s">
        <v>106</v>
      </c>
      <c r="C33" s="13" t="s">
        <v>107</v>
      </c>
      <c r="D33" s="14"/>
      <c r="E33" s="16"/>
      <c r="F33" s="16"/>
      <c r="G33" s="17">
        <f>G34</f>
        <v>0</v>
      </c>
      <c r="H33" s="17">
        <v>0</v>
      </c>
      <c r="I33" s="17">
        <v>0</v>
      </c>
    </row>
    <row r="34" spans="1:15" ht="51.75" customHeight="1">
      <c r="A34" s="27"/>
      <c r="B34" s="11" t="s">
        <v>108</v>
      </c>
      <c r="C34" s="7" t="s">
        <v>109</v>
      </c>
      <c r="D34" s="5">
        <v>700</v>
      </c>
      <c r="E34" s="6">
        <v>13</v>
      </c>
      <c r="F34" s="6" t="s">
        <v>186</v>
      </c>
      <c r="G34" s="37">
        <v>0</v>
      </c>
      <c r="H34" s="37">
        <v>0</v>
      </c>
      <c r="I34" s="37">
        <v>0</v>
      </c>
    </row>
    <row r="35" spans="1:15" ht="33.75" customHeight="1">
      <c r="A35" s="27" t="s">
        <v>137</v>
      </c>
      <c r="B35" s="11" t="s">
        <v>86</v>
      </c>
      <c r="C35" s="7" t="s">
        <v>87</v>
      </c>
      <c r="D35" s="5"/>
      <c r="E35" s="18"/>
      <c r="F35" s="18"/>
      <c r="G35" s="37">
        <f>G36+G38</f>
        <v>333.27</v>
      </c>
      <c r="H35" s="37">
        <f>H36+H38</f>
        <v>344.35</v>
      </c>
      <c r="I35" s="37">
        <f>I36+I38</f>
        <v>355.8</v>
      </c>
    </row>
    <row r="36" spans="1:15" ht="48" customHeight="1">
      <c r="A36" s="4" t="s">
        <v>138</v>
      </c>
      <c r="B36" s="12" t="s">
        <v>88</v>
      </c>
      <c r="C36" s="13" t="s">
        <v>89</v>
      </c>
      <c r="D36" s="14"/>
      <c r="E36" s="18"/>
      <c r="F36" s="18"/>
      <c r="G36" s="17">
        <f>G37</f>
        <v>251.3</v>
      </c>
      <c r="H36" s="17">
        <f>H37</f>
        <v>261.35000000000002</v>
      </c>
      <c r="I36" s="17">
        <f>I37</f>
        <v>271.8</v>
      </c>
    </row>
    <row r="37" spans="1:15" ht="48" customHeight="1">
      <c r="A37" s="27"/>
      <c r="B37" s="11" t="s">
        <v>90</v>
      </c>
      <c r="C37" s="7" t="s">
        <v>91</v>
      </c>
      <c r="D37" s="5">
        <v>300</v>
      </c>
      <c r="E37" s="6">
        <v>10</v>
      </c>
      <c r="F37" s="6" t="s">
        <v>186</v>
      </c>
      <c r="G37" s="37">
        <v>251.3</v>
      </c>
      <c r="H37" s="37">
        <v>261.35000000000002</v>
      </c>
      <c r="I37" s="37">
        <v>271.8</v>
      </c>
    </row>
    <row r="38" spans="1:15" ht="36" customHeight="1">
      <c r="A38" s="4" t="s">
        <v>139</v>
      </c>
      <c r="B38" s="12" t="s">
        <v>92</v>
      </c>
      <c r="C38" s="13" t="s">
        <v>93</v>
      </c>
      <c r="D38" s="14"/>
      <c r="E38" s="18"/>
      <c r="F38" s="18"/>
      <c r="G38" s="17">
        <f>G39</f>
        <v>81.97</v>
      </c>
      <c r="H38" s="17">
        <f>H39</f>
        <v>83</v>
      </c>
      <c r="I38" s="17">
        <f>I39</f>
        <v>84</v>
      </c>
    </row>
    <row r="39" spans="1:15" ht="34.5" customHeight="1">
      <c r="A39" s="27"/>
      <c r="B39" s="11" t="s">
        <v>94</v>
      </c>
      <c r="C39" s="7" t="s">
        <v>95</v>
      </c>
      <c r="D39" s="5">
        <v>300</v>
      </c>
      <c r="E39" s="6">
        <v>10</v>
      </c>
      <c r="F39" s="6" t="s">
        <v>191</v>
      </c>
      <c r="G39" s="37">
        <v>81.97</v>
      </c>
      <c r="H39" s="37">
        <v>83</v>
      </c>
      <c r="I39" s="37">
        <v>84</v>
      </c>
    </row>
    <row r="40" spans="1:15" s="34" customFormat="1" ht="66.75" hidden="1" customHeight="1">
      <c r="A40" s="30"/>
      <c r="B40" s="19"/>
      <c r="C40" s="31"/>
      <c r="D40" s="32"/>
      <c r="E40" s="33"/>
      <c r="F40" s="33"/>
      <c r="G40" s="37"/>
      <c r="H40" s="37"/>
      <c r="I40" s="37"/>
    </row>
    <row r="41" spans="1:15" s="34" customFormat="1" ht="34.5" hidden="1" customHeight="1">
      <c r="A41" s="30"/>
      <c r="B41" s="29"/>
      <c r="C41" s="35"/>
      <c r="D41" s="32"/>
      <c r="E41" s="33"/>
      <c r="F41" s="33"/>
      <c r="G41" s="37"/>
      <c r="H41" s="37"/>
      <c r="I41" s="37"/>
    </row>
    <row r="42" spans="1:15" s="34" customFormat="1" ht="33" hidden="1" customHeight="1">
      <c r="A42" s="30"/>
      <c r="B42" s="19"/>
      <c r="C42" s="35"/>
      <c r="D42" s="32"/>
      <c r="E42" s="33"/>
      <c r="F42" s="33"/>
      <c r="G42" s="37"/>
      <c r="H42" s="37"/>
      <c r="I42" s="37"/>
    </row>
    <row r="43" spans="1:15" ht="78" customHeight="1">
      <c r="A43" s="27" t="s">
        <v>168</v>
      </c>
      <c r="B43" s="11" t="s">
        <v>219</v>
      </c>
      <c r="C43" s="7" t="s">
        <v>167</v>
      </c>
      <c r="D43" s="20"/>
      <c r="E43" s="18"/>
      <c r="F43" s="18"/>
      <c r="G43" s="37">
        <f>G44+G47</f>
        <v>95493.239999999991</v>
      </c>
      <c r="H43" s="37">
        <f>H44+H47</f>
        <v>449.34</v>
      </c>
      <c r="I43" s="37">
        <f>I44+I47</f>
        <v>449.34</v>
      </c>
    </row>
    <row r="44" spans="1:15" ht="35.25" customHeight="1">
      <c r="A44" s="27" t="s">
        <v>140</v>
      </c>
      <c r="B44" s="11" t="s">
        <v>44</v>
      </c>
      <c r="C44" s="7" t="s">
        <v>45</v>
      </c>
      <c r="D44" s="20"/>
      <c r="E44" s="18"/>
      <c r="F44" s="18"/>
      <c r="G44" s="37">
        <f t="shared" ref="G44:I45" si="2">G45</f>
        <v>17.2</v>
      </c>
      <c r="H44" s="37">
        <f t="shared" si="2"/>
        <v>17.2</v>
      </c>
      <c r="I44" s="37">
        <f t="shared" si="2"/>
        <v>17.2</v>
      </c>
    </row>
    <row r="45" spans="1:15" ht="35.25" customHeight="1">
      <c r="A45" s="4" t="s">
        <v>110</v>
      </c>
      <c r="B45" s="12" t="s">
        <v>46</v>
      </c>
      <c r="C45" s="13" t="s">
        <v>47</v>
      </c>
      <c r="D45" s="20"/>
      <c r="E45" s="18"/>
      <c r="F45" s="18"/>
      <c r="G45" s="17">
        <f t="shared" si="2"/>
        <v>17.2</v>
      </c>
      <c r="H45" s="17">
        <f t="shared" si="2"/>
        <v>17.2</v>
      </c>
      <c r="I45" s="17">
        <f t="shared" si="2"/>
        <v>17.2</v>
      </c>
    </row>
    <row r="46" spans="1:15" ht="30.75" customHeight="1">
      <c r="A46" s="9"/>
      <c r="B46" s="11" t="s">
        <v>208</v>
      </c>
      <c r="C46" s="7" t="s">
        <v>48</v>
      </c>
      <c r="D46" s="5">
        <v>500</v>
      </c>
      <c r="E46" s="6" t="s">
        <v>187</v>
      </c>
      <c r="F46" s="6">
        <v>12</v>
      </c>
      <c r="G46" s="37">
        <v>17.2</v>
      </c>
      <c r="H46" s="37">
        <v>17.2</v>
      </c>
      <c r="I46" s="37">
        <v>17.2</v>
      </c>
    </row>
    <row r="47" spans="1:15" ht="87.75" customHeight="1">
      <c r="A47" s="27" t="s">
        <v>111</v>
      </c>
      <c r="B47" s="11" t="s">
        <v>197</v>
      </c>
      <c r="C47" s="7" t="s">
        <v>49</v>
      </c>
      <c r="D47" s="20"/>
      <c r="E47" s="18"/>
      <c r="F47" s="18"/>
      <c r="G47" s="37">
        <f>G48+G56+G51+G53+G54</f>
        <v>95476.04</v>
      </c>
      <c r="H47" s="37">
        <f t="shared" ref="H47:I47" si="3">H48+H56+H51+H53+H54</f>
        <v>432.14</v>
      </c>
      <c r="I47" s="37">
        <f t="shared" si="3"/>
        <v>432.14</v>
      </c>
      <c r="O47" s="11"/>
    </row>
    <row r="48" spans="1:15" ht="32.25" customHeight="1">
      <c r="A48" s="4" t="s">
        <v>141</v>
      </c>
      <c r="B48" s="12" t="s">
        <v>50</v>
      </c>
      <c r="C48" s="14" t="s">
        <v>51</v>
      </c>
      <c r="D48" s="20"/>
      <c r="E48" s="18"/>
      <c r="F48" s="18"/>
      <c r="G48" s="17">
        <f>G49+G55</f>
        <v>192.14</v>
      </c>
      <c r="H48" s="17">
        <f>H49+H55</f>
        <v>192.14</v>
      </c>
      <c r="I48" s="17">
        <f>I49+I55</f>
        <v>192.14</v>
      </c>
      <c r="O48" s="22"/>
    </row>
    <row r="49" spans="1:15" ht="63" customHeight="1">
      <c r="A49" s="27"/>
      <c r="B49" s="11" t="s">
        <v>112</v>
      </c>
      <c r="C49" s="7" t="s">
        <v>52</v>
      </c>
      <c r="D49" s="5">
        <v>200</v>
      </c>
      <c r="E49" s="6" t="s">
        <v>188</v>
      </c>
      <c r="F49" s="6" t="s">
        <v>186</v>
      </c>
      <c r="G49" s="37">
        <v>192.14</v>
      </c>
      <c r="H49" s="37">
        <v>192.14</v>
      </c>
      <c r="I49" s="37">
        <v>192.14</v>
      </c>
      <c r="O49" s="22"/>
    </row>
    <row r="50" spans="1:15" s="34" customFormat="1" ht="109.5" customHeight="1">
      <c r="A50" s="30"/>
      <c r="B50" s="29" t="s">
        <v>230</v>
      </c>
      <c r="C50" s="35" t="s">
        <v>224</v>
      </c>
      <c r="D50" s="51"/>
      <c r="E50" s="52" t="s">
        <v>188</v>
      </c>
      <c r="F50" s="52" t="s">
        <v>186</v>
      </c>
      <c r="G50" s="17">
        <f>G51</f>
        <v>6561.4</v>
      </c>
      <c r="H50" s="17">
        <v>0</v>
      </c>
      <c r="I50" s="17">
        <v>0</v>
      </c>
      <c r="O50" s="53"/>
    </row>
    <row r="51" spans="1:15" s="34" customFormat="1" ht="46.5" customHeight="1">
      <c r="A51" s="30"/>
      <c r="B51" s="19" t="s">
        <v>212</v>
      </c>
      <c r="C51" s="31" t="s">
        <v>215</v>
      </c>
      <c r="D51" s="32">
        <v>400</v>
      </c>
      <c r="E51" s="33" t="s">
        <v>188</v>
      </c>
      <c r="F51" s="33" t="s">
        <v>186</v>
      </c>
      <c r="G51" s="54">
        <v>6561.4</v>
      </c>
      <c r="H51" s="54">
        <v>0</v>
      </c>
      <c r="I51" s="54">
        <v>0</v>
      </c>
      <c r="O51" s="53"/>
    </row>
    <row r="52" spans="1:15" s="34" customFormat="1" ht="50.25" customHeight="1">
      <c r="A52" s="30"/>
      <c r="B52" s="29" t="s">
        <v>226</v>
      </c>
      <c r="C52" s="31" t="s">
        <v>225</v>
      </c>
      <c r="D52" s="32"/>
      <c r="E52" s="33"/>
      <c r="F52" s="33"/>
      <c r="G52" s="54"/>
      <c r="H52" s="54"/>
      <c r="I52" s="54"/>
      <c r="O52" s="53"/>
    </row>
    <row r="53" spans="1:15" ht="63" customHeight="1">
      <c r="A53" s="27"/>
      <c r="B53" s="22" t="s">
        <v>213</v>
      </c>
      <c r="C53" s="56" t="s">
        <v>216</v>
      </c>
      <c r="D53" s="5">
        <v>400</v>
      </c>
      <c r="E53" s="6" t="s">
        <v>188</v>
      </c>
      <c r="F53" s="6" t="s">
        <v>186</v>
      </c>
      <c r="G53" s="23">
        <v>80895.8</v>
      </c>
      <c r="H53" s="23">
        <v>0</v>
      </c>
      <c r="I53" s="23">
        <v>0</v>
      </c>
      <c r="O53" s="28"/>
    </row>
    <row r="54" spans="1:15" ht="63" customHeight="1">
      <c r="A54" s="27"/>
      <c r="B54" s="22" t="s">
        <v>214</v>
      </c>
      <c r="C54" s="56" t="s">
        <v>217</v>
      </c>
      <c r="D54" s="5">
        <v>400</v>
      </c>
      <c r="E54" s="6" t="s">
        <v>188</v>
      </c>
      <c r="F54" s="6" t="s">
        <v>186</v>
      </c>
      <c r="G54" s="23">
        <v>7586.7</v>
      </c>
      <c r="H54" s="23">
        <v>0</v>
      </c>
      <c r="I54" s="23">
        <v>0</v>
      </c>
      <c r="O54" s="28"/>
    </row>
    <row r="55" spans="1:15" ht="63" hidden="1" customHeight="1">
      <c r="A55" s="27"/>
      <c r="B55" s="22" t="s">
        <v>200</v>
      </c>
      <c r="C55" s="56" t="s">
        <v>201</v>
      </c>
      <c r="D55" s="5">
        <v>400</v>
      </c>
      <c r="E55" s="6" t="s">
        <v>188</v>
      </c>
      <c r="F55" s="6" t="s">
        <v>186</v>
      </c>
      <c r="G55" s="23">
        <v>0</v>
      </c>
      <c r="H55" s="23">
        <v>0</v>
      </c>
      <c r="I55" s="23">
        <v>0</v>
      </c>
    </row>
    <row r="56" spans="1:15" ht="34.5" customHeight="1">
      <c r="A56" s="4" t="s">
        <v>142</v>
      </c>
      <c r="B56" s="12" t="s">
        <v>53</v>
      </c>
      <c r="C56" s="13" t="s">
        <v>54</v>
      </c>
      <c r="D56" s="20"/>
      <c r="E56" s="18"/>
      <c r="F56" s="18"/>
      <c r="G56" s="17">
        <f>G57</f>
        <v>240</v>
      </c>
      <c r="H56" s="17">
        <f>H57</f>
        <v>240</v>
      </c>
      <c r="I56" s="17">
        <f>I57</f>
        <v>240</v>
      </c>
    </row>
    <row r="57" spans="1:15" ht="79.5" customHeight="1">
      <c r="A57" s="9"/>
      <c r="B57" s="11" t="s">
        <v>55</v>
      </c>
      <c r="C57" s="7" t="s">
        <v>56</v>
      </c>
      <c r="D57" s="5">
        <v>200</v>
      </c>
      <c r="E57" s="6" t="s">
        <v>188</v>
      </c>
      <c r="F57" s="6" t="s">
        <v>186</v>
      </c>
      <c r="G57" s="37">
        <v>240</v>
      </c>
      <c r="H57" s="37">
        <v>240</v>
      </c>
      <c r="I57" s="37">
        <v>240</v>
      </c>
    </row>
    <row r="58" spans="1:15" ht="33.75" hidden="1" customHeight="1" thickBot="1">
      <c r="A58" s="4" t="s">
        <v>113</v>
      </c>
      <c r="B58" s="12" t="s">
        <v>69</v>
      </c>
      <c r="C58" s="13" t="s">
        <v>70</v>
      </c>
      <c r="D58" s="20"/>
      <c r="E58" s="18"/>
      <c r="F58" s="18"/>
      <c r="G58" s="17">
        <v>0</v>
      </c>
      <c r="H58" s="17">
        <v>0</v>
      </c>
      <c r="I58" s="17">
        <v>0</v>
      </c>
    </row>
    <row r="59" spans="1:15" ht="32.25" hidden="1" customHeight="1" thickBot="1">
      <c r="A59" s="27"/>
      <c r="B59" s="11" t="s">
        <v>71</v>
      </c>
      <c r="C59" s="7" t="s">
        <v>72</v>
      </c>
      <c r="D59" s="5">
        <v>200</v>
      </c>
      <c r="E59" s="6">
        <v>5</v>
      </c>
      <c r="F59" s="6">
        <v>3</v>
      </c>
      <c r="G59" s="37">
        <v>0</v>
      </c>
      <c r="H59" s="37">
        <v>0</v>
      </c>
      <c r="I59" s="37">
        <v>0</v>
      </c>
    </row>
    <row r="60" spans="1:15" ht="76.5" customHeight="1">
      <c r="A60" s="27" t="s">
        <v>114</v>
      </c>
      <c r="B60" s="11" t="s">
        <v>209</v>
      </c>
      <c r="C60" s="7" t="s">
        <v>21</v>
      </c>
      <c r="D60" s="20"/>
      <c r="E60" s="18"/>
      <c r="F60" s="18"/>
      <c r="G60" s="37">
        <f>G61</f>
        <v>100</v>
      </c>
      <c r="H60" s="37">
        <f t="shared" ref="H60:I60" si="4">H61</f>
        <v>100</v>
      </c>
      <c r="I60" s="37">
        <f t="shared" si="4"/>
        <v>100</v>
      </c>
    </row>
    <row r="61" spans="1:15" ht="48.75" customHeight="1">
      <c r="A61" s="27" t="s">
        <v>115</v>
      </c>
      <c r="B61" s="11" t="s">
        <v>57</v>
      </c>
      <c r="C61" s="7" t="s">
        <v>58</v>
      </c>
      <c r="D61" s="20"/>
      <c r="E61" s="18"/>
      <c r="F61" s="18"/>
      <c r="G61" s="37">
        <f>G62+G65</f>
        <v>100</v>
      </c>
      <c r="H61" s="37">
        <f>H62+H65</f>
        <v>100</v>
      </c>
      <c r="I61" s="37">
        <f>I62+I65</f>
        <v>100</v>
      </c>
    </row>
    <row r="62" spans="1:15" ht="48.75" customHeight="1">
      <c r="A62" s="4" t="s">
        <v>116</v>
      </c>
      <c r="B62" s="12" t="s">
        <v>59</v>
      </c>
      <c r="C62" s="13" t="s">
        <v>60</v>
      </c>
      <c r="D62" s="20"/>
      <c r="E62" s="18"/>
      <c r="F62" s="18"/>
      <c r="G62" s="17">
        <f>+G63</f>
        <v>100</v>
      </c>
      <c r="H62" s="17">
        <f t="shared" ref="H62:I62" si="5">+H63</f>
        <v>100</v>
      </c>
      <c r="I62" s="17">
        <f t="shared" si="5"/>
        <v>100</v>
      </c>
    </row>
    <row r="63" spans="1:15" ht="68.25" customHeight="1">
      <c r="A63" s="4"/>
      <c r="B63" s="11" t="s">
        <v>195</v>
      </c>
      <c r="C63" s="7" t="s">
        <v>61</v>
      </c>
      <c r="D63" s="5">
        <v>200</v>
      </c>
      <c r="E63" s="6" t="s">
        <v>188</v>
      </c>
      <c r="F63" s="6" t="s">
        <v>192</v>
      </c>
      <c r="G63" s="37">
        <v>100</v>
      </c>
      <c r="H63" s="37">
        <v>100</v>
      </c>
      <c r="I63" s="37">
        <v>100</v>
      </c>
    </row>
    <row r="64" spans="1:15" s="55" customFormat="1" ht="36.75" customHeight="1">
      <c r="A64" s="41"/>
      <c r="B64" s="29" t="s">
        <v>231</v>
      </c>
      <c r="C64" s="35" t="s">
        <v>227</v>
      </c>
      <c r="D64" s="51"/>
      <c r="E64" s="52"/>
      <c r="F64" s="52"/>
      <c r="G64" s="17"/>
      <c r="H64" s="17"/>
      <c r="I64" s="17"/>
    </row>
    <row r="65" spans="1:9" s="34" customFormat="1" ht="38.25" customHeight="1">
      <c r="A65" s="46"/>
      <c r="B65" s="19" t="s">
        <v>238</v>
      </c>
      <c r="C65" s="31" t="s">
        <v>63</v>
      </c>
      <c r="D65" s="32">
        <v>800</v>
      </c>
      <c r="E65" s="33" t="s">
        <v>188</v>
      </c>
      <c r="F65" s="33" t="s">
        <v>192</v>
      </c>
      <c r="G65" s="37">
        <v>0</v>
      </c>
      <c r="H65" s="37">
        <v>0</v>
      </c>
      <c r="I65" s="37">
        <v>0</v>
      </c>
    </row>
    <row r="66" spans="1:9" ht="0.75" hidden="1" customHeight="1" thickBot="1">
      <c r="A66" s="9"/>
      <c r="B66" s="11" t="s">
        <v>75</v>
      </c>
      <c r="C66" s="7" t="s">
        <v>76</v>
      </c>
      <c r="D66" s="5">
        <v>800</v>
      </c>
      <c r="E66" s="6">
        <v>5</v>
      </c>
      <c r="F66" s="6">
        <v>5</v>
      </c>
      <c r="G66" s="37">
        <v>0</v>
      </c>
      <c r="H66" s="37">
        <v>0</v>
      </c>
      <c r="I66" s="37">
        <v>0</v>
      </c>
    </row>
    <row r="67" spans="1:9" ht="36.75" hidden="1" customHeight="1" thickBot="1">
      <c r="A67" s="4" t="s">
        <v>178</v>
      </c>
      <c r="B67" s="11" t="s">
        <v>179</v>
      </c>
      <c r="C67" s="7" t="s">
        <v>100</v>
      </c>
      <c r="D67" s="5"/>
      <c r="E67" s="6">
        <v>5</v>
      </c>
      <c r="F67" s="6">
        <v>2</v>
      </c>
      <c r="G67" s="37">
        <v>0</v>
      </c>
      <c r="H67" s="37">
        <v>0</v>
      </c>
      <c r="I67" s="37">
        <v>0</v>
      </c>
    </row>
    <row r="68" spans="1:9" ht="47.25" hidden="1" customHeight="1" thickBot="1">
      <c r="A68" s="9"/>
      <c r="B68" s="11" t="s">
        <v>163</v>
      </c>
      <c r="C68" s="7" t="s">
        <v>162</v>
      </c>
      <c r="D68" s="5">
        <v>200</v>
      </c>
      <c r="E68" s="6">
        <v>5</v>
      </c>
      <c r="F68" s="6">
        <v>2</v>
      </c>
      <c r="G68" s="37">
        <v>0</v>
      </c>
      <c r="H68" s="37">
        <v>0</v>
      </c>
      <c r="I68" s="37">
        <v>0</v>
      </c>
    </row>
    <row r="69" spans="1:9" ht="47.25" hidden="1">
      <c r="A69" s="4" t="s">
        <v>143</v>
      </c>
      <c r="B69" s="12" t="s">
        <v>62</v>
      </c>
      <c r="C69" s="21" t="s">
        <v>63</v>
      </c>
      <c r="D69" s="20"/>
      <c r="E69" s="6">
        <v>5</v>
      </c>
      <c r="F69" s="6">
        <v>2</v>
      </c>
      <c r="G69" s="37">
        <f>G70</f>
        <v>0</v>
      </c>
      <c r="H69" s="37">
        <f>H70</f>
        <v>0</v>
      </c>
      <c r="I69" s="37">
        <f>I70</f>
        <v>0</v>
      </c>
    </row>
    <row r="70" spans="1:9" ht="78.75" hidden="1">
      <c r="A70" s="9"/>
      <c r="B70" s="11" t="s">
        <v>64</v>
      </c>
      <c r="C70" s="21" t="s">
        <v>63</v>
      </c>
      <c r="D70" s="5">
        <v>800</v>
      </c>
      <c r="E70" s="6">
        <v>5</v>
      </c>
      <c r="F70" s="6">
        <v>2</v>
      </c>
      <c r="G70" s="37">
        <v>0</v>
      </c>
      <c r="H70" s="37">
        <v>0</v>
      </c>
      <c r="I70" s="37">
        <v>0</v>
      </c>
    </row>
    <row r="71" spans="1:9" ht="77.25" customHeight="1">
      <c r="A71" s="27">
        <v>4</v>
      </c>
      <c r="B71" s="11" t="s">
        <v>204</v>
      </c>
      <c r="C71" s="7" t="s">
        <v>22</v>
      </c>
      <c r="D71" s="20"/>
      <c r="E71" s="18"/>
      <c r="F71" s="18"/>
      <c r="G71" s="37">
        <f>G72+G81</f>
        <v>33980.941789999997</v>
      </c>
      <c r="H71" s="37">
        <f>H72+H81</f>
        <v>34865.89</v>
      </c>
      <c r="I71" s="37">
        <f>I72+I81</f>
        <v>35105.4</v>
      </c>
    </row>
    <row r="72" spans="1:9" ht="30.75" customHeight="1">
      <c r="A72" s="27" t="s">
        <v>144</v>
      </c>
      <c r="B72" s="11" t="s">
        <v>218</v>
      </c>
      <c r="C72" s="7" t="s">
        <v>28</v>
      </c>
      <c r="D72" s="20"/>
      <c r="E72" s="18"/>
      <c r="F72" s="18"/>
      <c r="G72" s="37">
        <f>G73+G76</f>
        <v>33730.941789999997</v>
      </c>
      <c r="H72" s="37">
        <f>H73+H76</f>
        <v>34615.89</v>
      </c>
      <c r="I72" s="37">
        <f>I73+I76</f>
        <v>34855.4</v>
      </c>
    </row>
    <row r="73" spans="1:9" ht="30.75" customHeight="1">
      <c r="A73" s="4" t="s">
        <v>117</v>
      </c>
      <c r="B73" s="12" t="s">
        <v>29</v>
      </c>
      <c r="C73" s="13" t="s">
        <v>30</v>
      </c>
      <c r="D73" s="20"/>
      <c r="E73" s="18"/>
      <c r="F73" s="18"/>
      <c r="G73" s="17">
        <f>G74+G75</f>
        <v>28505.441789999997</v>
      </c>
      <c r="H73" s="17">
        <f>H74+H75</f>
        <v>29929.9</v>
      </c>
      <c r="I73" s="17">
        <f>I74+I75</f>
        <v>30279.9</v>
      </c>
    </row>
    <row r="74" spans="1:9" ht="54" customHeight="1">
      <c r="A74" s="27"/>
      <c r="B74" s="11" t="s">
        <v>239</v>
      </c>
      <c r="C74" s="7" t="s">
        <v>32</v>
      </c>
      <c r="D74" s="5">
        <v>200</v>
      </c>
      <c r="E74" s="6" t="s">
        <v>187</v>
      </c>
      <c r="F74" s="6" t="s">
        <v>193</v>
      </c>
      <c r="G74" s="37">
        <f>7120+33+2511.84179</f>
        <v>9664.8417900000004</v>
      </c>
      <c r="H74" s="23">
        <v>7600</v>
      </c>
      <c r="I74" s="23">
        <v>7950</v>
      </c>
    </row>
    <row r="75" spans="1:9" ht="47.25">
      <c r="A75" s="27"/>
      <c r="B75" s="11" t="s">
        <v>31</v>
      </c>
      <c r="C75" s="7" t="s">
        <v>166</v>
      </c>
      <c r="D75" s="5">
        <v>200</v>
      </c>
      <c r="E75" s="6" t="s">
        <v>187</v>
      </c>
      <c r="F75" s="6" t="s">
        <v>193</v>
      </c>
      <c r="G75" s="37">
        <v>18840.599999999999</v>
      </c>
      <c r="H75" s="37">
        <v>22329.9</v>
      </c>
      <c r="I75" s="37">
        <v>22329.9</v>
      </c>
    </row>
    <row r="76" spans="1:9" ht="39" customHeight="1">
      <c r="A76" s="4" t="s">
        <v>118</v>
      </c>
      <c r="B76" s="12" t="s">
        <v>33</v>
      </c>
      <c r="C76" s="13" t="s">
        <v>34</v>
      </c>
      <c r="D76" s="20"/>
      <c r="E76" s="18"/>
      <c r="F76" s="18"/>
      <c r="G76" s="17">
        <f>G77+G78+G79+G80</f>
        <v>5225.5</v>
      </c>
      <c r="H76" s="17">
        <f>H77+H78+H79+H80</f>
        <v>4685.99</v>
      </c>
      <c r="I76" s="17">
        <f>I77+I78+I79+I80</f>
        <v>4575.5</v>
      </c>
    </row>
    <row r="77" spans="1:9" ht="67.5" customHeight="1">
      <c r="A77" s="27"/>
      <c r="B77" s="11" t="s">
        <v>240</v>
      </c>
      <c r="C77" s="7" t="s">
        <v>74</v>
      </c>
      <c r="D77" s="5">
        <v>200</v>
      </c>
      <c r="E77" s="6" t="s">
        <v>188</v>
      </c>
      <c r="F77" s="6" t="s">
        <v>190</v>
      </c>
      <c r="G77" s="37">
        <v>625</v>
      </c>
      <c r="H77" s="37">
        <v>675</v>
      </c>
      <c r="I77" s="37">
        <v>775</v>
      </c>
    </row>
    <row r="78" spans="1:9" ht="49.5" customHeight="1">
      <c r="A78" s="27"/>
      <c r="B78" s="11" t="s">
        <v>73</v>
      </c>
      <c r="C78" s="7" t="s">
        <v>180</v>
      </c>
      <c r="D78" s="5">
        <v>200</v>
      </c>
      <c r="E78" s="6" t="s">
        <v>188</v>
      </c>
      <c r="F78" s="6" t="s">
        <v>190</v>
      </c>
      <c r="G78" s="37">
        <v>2800.5</v>
      </c>
      <c r="H78" s="37">
        <v>2800.5</v>
      </c>
      <c r="I78" s="37">
        <v>2800.5</v>
      </c>
    </row>
    <row r="79" spans="1:9" ht="48.75" customHeight="1">
      <c r="A79" s="9"/>
      <c r="B79" s="11" t="s">
        <v>35</v>
      </c>
      <c r="C79" s="5" t="s">
        <v>36</v>
      </c>
      <c r="D79" s="5">
        <v>200</v>
      </c>
      <c r="E79" s="6" t="s">
        <v>187</v>
      </c>
      <c r="F79" s="6" t="s">
        <v>193</v>
      </c>
      <c r="G79" s="37">
        <v>1800</v>
      </c>
      <c r="H79" s="23">
        <v>1210.49</v>
      </c>
      <c r="I79" s="23">
        <v>1000</v>
      </c>
    </row>
    <row r="80" spans="1:9" ht="63.75" customHeight="1">
      <c r="A80" s="9"/>
      <c r="B80" s="11" t="s">
        <v>37</v>
      </c>
      <c r="C80" s="7" t="s">
        <v>38</v>
      </c>
      <c r="D80" s="5">
        <v>200</v>
      </c>
      <c r="E80" s="6" t="s">
        <v>187</v>
      </c>
      <c r="F80" s="6" t="s">
        <v>193</v>
      </c>
      <c r="G80" s="37">
        <v>0</v>
      </c>
      <c r="H80" s="37">
        <v>0</v>
      </c>
      <c r="I80" s="37">
        <v>0</v>
      </c>
    </row>
    <row r="81" spans="1:9" ht="36.75" customHeight="1">
      <c r="A81" s="27" t="s">
        <v>119</v>
      </c>
      <c r="B81" s="11" t="s">
        <v>23</v>
      </c>
      <c r="C81" s="7" t="s">
        <v>24</v>
      </c>
      <c r="D81" s="20"/>
      <c r="E81" s="18"/>
      <c r="F81" s="18"/>
      <c r="G81" s="37">
        <f>G82+G83</f>
        <v>250</v>
      </c>
      <c r="H81" s="37">
        <f>H82+H83</f>
        <v>250</v>
      </c>
      <c r="I81" s="37">
        <f>I82+I83</f>
        <v>250</v>
      </c>
    </row>
    <row r="82" spans="1:9" ht="62.25" customHeight="1">
      <c r="A82" s="4" t="s">
        <v>120</v>
      </c>
      <c r="B82" s="12" t="s">
        <v>25</v>
      </c>
      <c r="C82" s="13" t="s">
        <v>26</v>
      </c>
      <c r="D82" s="20"/>
      <c r="E82" s="18"/>
      <c r="F82" s="18"/>
      <c r="G82" s="17">
        <f>G84</f>
        <v>200</v>
      </c>
      <c r="H82" s="17">
        <f>H84</f>
        <v>200</v>
      </c>
      <c r="I82" s="17">
        <f>I84</f>
        <v>200</v>
      </c>
    </row>
    <row r="83" spans="1:9" ht="86.25" customHeight="1">
      <c r="A83" s="4"/>
      <c r="B83" s="19" t="s">
        <v>220</v>
      </c>
      <c r="C83" s="7" t="s">
        <v>27</v>
      </c>
      <c r="D83" s="5">
        <v>200</v>
      </c>
      <c r="E83" s="6" t="s">
        <v>187</v>
      </c>
      <c r="F83" s="6" t="s">
        <v>189</v>
      </c>
      <c r="G83" s="37">
        <v>50</v>
      </c>
      <c r="H83" s="37">
        <v>50</v>
      </c>
      <c r="I83" s="37">
        <v>50</v>
      </c>
    </row>
    <row r="84" spans="1:9" ht="63.75" customHeight="1">
      <c r="A84" s="27"/>
      <c r="B84" s="19" t="s">
        <v>241</v>
      </c>
      <c r="C84" s="7" t="s">
        <v>27</v>
      </c>
      <c r="D84" s="5">
        <v>800</v>
      </c>
      <c r="E84" s="6" t="s">
        <v>187</v>
      </c>
      <c r="F84" s="6" t="s">
        <v>189</v>
      </c>
      <c r="G84" s="37">
        <v>200</v>
      </c>
      <c r="H84" s="37">
        <v>200</v>
      </c>
      <c r="I84" s="37">
        <v>200</v>
      </c>
    </row>
    <row r="85" spans="1:9" ht="61.5" customHeight="1">
      <c r="A85" s="27" t="s">
        <v>121</v>
      </c>
      <c r="B85" s="11" t="s">
        <v>205</v>
      </c>
      <c r="C85" s="7" t="s">
        <v>77</v>
      </c>
      <c r="D85" s="20"/>
      <c r="E85" s="18"/>
      <c r="F85" s="18"/>
      <c r="G85" s="37">
        <f>G86</f>
        <v>13943.95</v>
      </c>
      <c r="H85" s="37">
        <f>H86</f>
        <v>14159.25</v>
      </c>
      <c r="I85" s="37">
        <f>I86</f>
        <v>14511.259999999998</v>
      </c>
    </row>
    <row r="86" spans="1:9" ht="50.25" customHeight="1">
      <c r="A86" s="27" t="s">
        <v>145</v>
      </c>
      <c r="B86" s="11" t="s">
        <v>221</v>
      </c>
      <c r="C86" s="7" t="s">
        <v>78</v>
      </c>
      <c r="D86" s="20"/>
      <c r="E86" s="18"/>
      <c r="F86" s="18"/>
      <c r="G86" s="37">
        <f>G87+G91</f>
        <v>13943.95</v>
      </c>
      <c r="H86" s="37">
        <f>H87+H91</f>
        <v>14159.25</v>
      </c>
      <c r="I86" s="37">
        <f>I87+I91</f>
        <v>14511.259999999998</v>
      </c>
    </row>
    <row r="87" spans="1:9" ht="33.75" customHeight="1">
      <c r="A87" s="4" t="s">
        <v>122</v>
      </c>
      <c r="B87" s="12" t="s">
        <v>222</v>
      </c>
      <c r="C87" s="13" t="s">
        <v>79</v>
      </c>
      <c r="D87" s="20"/>
      <c r="E87" s="18"/>
      <c r="F87" s="18"/>
      <c r="G87" s="17">
        <f>G88+G89+G90</f>
        <v>9942.25</v>
      </c>
      <c r="H87" s="17">
        <f>H88+H89+H90</f>
        <v>10157.549999999999</v>
      </c>
      <c r="I87" s="17">
        <f>I88+I89+I90</f>
        <v>10509.56</v>
      </c>
    </row>
    <row r="88" spans="1:9" ht="95.25" customHeight="1">
      <c r="A88" s="9"/>
      <c r="B88" s="11" t="s">
        <v>123</v>
      </c>
      <c r="C88" s="5" t="s">
        <v>80</v>
      </c>
      <c r="D88" s="5">
        <v>100</v>
      </c>
      <c r="E88" s="6" t="s">
        <v>189</v>
      </c>
      <c r="F88" s="6" t="s">
        <v>186</v>
      </c>
      <c r="G88" s="37">
        <v>5807.49</v>
      </c>
      <c r="H88" s="37">
        <v>5998.15</v>
      </c>
      <c r="I88" s="37">
        <v>6243.36</v>
      </c>
    </row>
    <row r="89" spans="1:9" ht="63">
      <c r="A89" s="9"/>
      <c r="B89" s="11" t="s">
        <v>81</v>
      </c>
      <c r="C89" s="5" t="s">
        <v>80</v>
      </c>
      <c r="D89" s="5">
        <v>200</v>
      </c>
      <c r="E89" s="6" t="s">
        <v>189</v>
      </c>
      <c r="F89" s="6" t="s">
        <v>186</v>
      </c>
      <c r="G89" s="37">
        <v>4130.76</v>
      </c>
      <c r="H89" s="37">
        <v>4155.3999999999996</v>
      </c>
      <c r="I89" s="37">
        <v>4262.2</v>
      </c>
    </row>
    <row r="90" spans="1:9" ht="48.75" customHeight="1">
      <c r="A90" s="9"/>
      <c r="B90" s="11" t="s">
        <v>82</v>
      </c>
      <c r="C90" s="7" t="s">
        <v>80</v>
      </c>
      <c r="D90" s="5">
        <v>800</v>
      </c>
      <c r="E90" s="6" t="s">
        <v>189</v>
      </c>
      <c r="F90" s="6" t="s">
        <v>186</v>
      </c>
      <c r="G90" s="37">
        <v>4</v>
      </c>
      <c r="H90" s="37">
        <v>4</v>
      </c>
      <c r="I90" s="37">
        <v>4</v>
      </c>
    </row>
    <row r="91" spans="1:9" ht="31.5">
      <c r="A91" s="4" t="s">
        <v>146</v>
      </c>
      <c r="B91" s="12" t="s">
        <v>223</v>
      </c>
      <c r="C91" s="13" t="s">
        <v>83</v>
      </c>
      <c r="D91" s="20"/>
      <c r="E91" s="18"/>
      <c r="F91" s="18"/>
      <c r="G91" s="17">
        <f>G92+G93+G94+G95+G96</f>
        <v>4001.7</v>
      </c>
      <c r="H91" s="17">
        <f>H92+H93+H94+H95+H96</f>
        <v>4001.7</v>
      </c>
      <c r="I91" s="17">
        <f>I92+I93+I94+I95+I96</f>
        <v>4001.7</v>
      </c>
    </row>
    <row r="92" spans="1:9" ht="96" hidden="1" customHeight="1">
      <c r="A92" s="27"/>
      <c r="B92" s="11"/>
      <c r="C92" s="7"/>
      <c r="D92" s="5"/>
      <c r="E92" s="6"/>
      <c r="F92" s="6"/>
      <c r="G92" s="37"/>
      <c r="H92" s="37"/>
      <c r="I92" s="37"/>
    </row>
    <row r="93" spans="1:9" ht="63">
      <c r="A93" s="27"/>
      <c r="B93" s="11" t="s">
        <v>198</v>
      </c>
      <c r="C93" s="7" t="s">
        <v>84</v>
      </c>
      <c r="D93" s="5">
        <v>500</v>
      </c>
      <c r="E93" s="6" t="s">
        <v>189</v>
      </c>
      <c r="F93" s="6" t="s">
        <v>186</v>
      </c>
      <c r="G93" s="37">
        <v>4001.7</v>
      </c>
      <c r="H93" s="37">
        <v>4001.7</v>
      </c>
      <c r="I93" s="37">
        <v>4001.7</v>
      </c>
    </row>
    <row r="94" spans="1:9" ht="46.5" hidden="1" customHeight="1">
      <c r="A94" s="27"/>
      <c r="B94" s="11"/>
      <c r="C94" s="7"/>
      <c r="D94" s="5"/>
      <c r="E94" s="6"/>
      <c r="F94" s="6"/>
      <c r="G94" s="37"/>
      <c r="H94" s="37"/>
      <c r="I94" s="37"/>
    </row>
    <row r="95" spans="1:9" ht="48.75" hidden="1" customHeight="1" thickBot="1">
      <c r="A95" s="30"/>
      <c r="B95" s="19" t="s">
        <v>85</v>
      </c>
      <c r="C95" s="31" t="s">
        <v>169</v>
      </c>
      <c r="D95" s="32">
        <v>200</v>
      </c>
      <c r="E95" s="33">
        <v>8</v>
      </c>
      <c r="F95" s="33">
        <v>1</v>
      </c>
      <c r="G95" s="37">
        <v>0</v>
      </c>
      <c r="H95" s="37">
        <v>0</v>
      </c>
      <c r="I95" s="37">
        <v>0</v>
      </c>
    </row>
    <row r="96" spans="1:9" ht="0.75" hidden="1" customHeight="1" thickBot="1">
      <c r="A96" s="30"/>
      <c r="B96" s="19" t="s">
        <v>85</v>
      </c>
      <c r="C96" s="31" t="s">
        <v>169</v>
      </c>
      <c r="D96" s="32">
        <v>500</v>
      </c>
      <c r="E96" s="33">
        <v>8</v>
      </c>
      <c r="F96" s="33">
        <v>1</v>
      </c>
      <c r="G96" s="37">
        <v>0</v>
      </c>
      <c r="H96" s="37">
        <v>0</v>
      </c>
      <c r="I96" s="37">
        <v>0</v>
      </c>
    </row>
    <row r="97" spans="1:9" ht="113.25" customHeight="1">
      <c r="A97" s="38">
        <v>6</v>
      </c>
      <c r="B97" s="19" t="s">
        <v>206</v>
      </c>
      <c r="C97" s="35" t="s">
        <v>176</v>
      </c>
      <c r="D97" s="39"/>
      <c r="E97" s="40"/>
      <c r="F97" s="40"/>
      <c r="G97" s="17">
        <f>G98</f>
        <v>14740</v>
      </c>
      <c r="H97" s="17">
        <f>H98</f>
        <v>0</v>
      </c>
      <c r="I97" s="17">
        <f>I98</f>
        <v>21200</v>
      </c>
    </row>
    <row r="98" spans="1:9" ht="81" customHeight="1">
      <c r="A98" s="41" t="s">
        <v>165</v>
      </c>
      <c r="B98" s="29" t="s">
        <v>164</v>
      </c>
      <c r="C98" s="35" t="s">
        <v>233</v>
      </c>
      <c r="D98" s="39"/>
      <c r="E98" s="40"/>
      <c r="F98" s="40"/>
      <c r="G98" s="17">
        <f t="shared" ref="G98:I98" si="6">G99</f>
        <v>14740</v>
      </c>
      <c r="H98" s="17">
        <f t="shared" si="6"/>
        <v>0</v>
      </c>
      <c r="I98" s="17">
        <f t="shared" si="6"/>
        <v>21200</v>
      </c>
    </row>
    <row r="99" spans="1:9" ht="48.75" customHeight="1">
      <c r="A99" s="38"/>
      <c r="B99" s="42" t="s">
        <v>199</v>
      </c>
      <c r="C99" s="43" t="s">
        <v>234</v>
      </c>
      <c r="D99" s="32">
        <v>200</v>
      </c>
      <c r="E99" s="44" t="s">
        <v>188</v>
      </c>
      <c r="F99" s="44" t="s">
        <v>190</v>
      </c>
      <c r="G99" s="37">
        <v>14740</v>
      </c>
      <c r="H99" s="37">
        <v>0</v>
      </c>
      <c r="I99" s="37">
        <v>21200</v>
      </c>
    </row>
    <row r="100" spans="1:9" ht="80.25" customHeight="1">
      <c r="A100" s="38">
        <v>7</v>
      </c>
      <c r="B100" s="19" t="s">
        <v>232</v>
      </c>
      <c r="C100" s="35" t="s">
        <v>236</v>
      </c>
      <c r="D100" s="39"/>
      <c r="E100" s="40"/>
      <c r="F100" s="40"/>
      <c r="G100" s="17">
        <f>G101</f>
        <v>4200</v>
      </c>
      <c r="H100" s="17">
        <f>H101</f>
        <v>4200</v>
      </c>
      <c r="I100" s="17">
        <f>I101</f>
        <v>4200</v>
      </c>
    </row>
    <row r="101" spans="1:9" ht="51" customHeight="1">
      <c r="A101" s="41" t="s">
        <v>181</v>
      </c>
      <c r="B101" s="29" t="s">
        <v>183</v>
      </c>
      <c r="C101" s="45" t="s">
        <v>228</v>
      </c>
      <c r="D101" s="39"/>
      <c r="E101" s="40"/>
      <c r="F101" s="40"/>
      <c r="G101" s="17">
        <f>G102</f>
        <v>4200</v>
      </c>
      <c r="H101" s="17">
        <f t="shared" ref="H101:I101" si="7">H102</f>
        <v>4200</v>
      </c>
      <c r="I101" s="17">
        <f t="shared" si="7"/>
        <v>4200</v>
      </c>
    </row>
    <row r="102" spans="1:9" ht="96.75" customHeight="1">
      <c r="A102" s="46"/>
      <c r="B102" s="19" t="s">
        <v>182</v>
      </c>
      <c r="C102" s="32" t="s">
        <v>229</v>
      </c>
      <c r="D102" s="32">
        <v>200</v>
      </c>
      <c r="E102" s="33" t="s">
        <v>188</v>
      </c>
      <c r="F102" s="33" t="s">
        <v>190</v>
      </c>
      <c r="G102" s="37">
        <v>4200</v>
      </c>
      <c r="H102" s="37">
        <v>4200</v>
      </c>
      <c r="I102" s="37">
        <v>4200</v>
      </c>
    </row>
    <row r="103" spans="1:9" ht="0.75" hidden="1" customHeight="1" thickBot="1">
      <c r="A103" s="46"/>
      <c r="B103" s="19" t="s">
        <v>170</v>
      </c>
      <c r="C103" s="32" t="s">
        <v>177</v>
      </c>
      <c r="D103" s="32">
        <v>200</v>
      </c>
      <c r="E103" s="33">
        <v>5</v>
      </c>
      <c r="F103" s="33">
        <v>3</v>
      </c>
      <c r="G103" s="37">
        <v>0</v>
      </c>
      <c r="H103" s="37">
        <v>0</v>
      </c>
      <c r="I103" s="37">
        <v>0</v>
      </c>
    </row>
    <row r="104" spans="1:9" ht="80.25" customHeight="1">
      <c r="A104" s="30" t="s">
        <v>184</v>
      </c>
      <c r="B104" s="19" t="s">
        <v>207</v>
      </c>
      <c r="C104" s="31" t="s">
        <v>172</v>
      </c>
      <c r="D104" s="39"/>
      <c r="E104" s="40"/>
      <c r="F104" s="40"/>
      <c r="G104" s="37">
        <f t="shared" ref="G104:I105" si="8">G105</f>
        <v>100</v>
      </c>
      <c r="H104" s="37">
        <f t="shared" si="8"/>
        <v>100</v>
      </c>
      <c r="I104" s="37">
        <f t="shared" si="8"/>
        <v>100</v>
      </c>
    </row>
    <row r="105" spans="1:9" ht="63">
      <c r="A105" s="41" t="s">
        <v>185</v>
      </c>
      <c r="B105" s="29" t="s">
        <v>171</v>
      </c>
      <c r="C105" s="35" t="s">
        <v>174</v>
      </c>
      <c r="D105" s="39"/>
      <c r="E105" s="40"/>
      <c r="F105" s="40"/>
      <c r="G105" s="17">
        <f t="shared" si="8"/>
        <v>100</v>
      </c>
      <c r="H105" s="17">
        <f t="shared" si="8"/>
        <v>100</v>
      </c>
      <c r="I105" s="17">
        <f t="shared" si="8"/>
        <v>100</v>
      </c>
    </row>
    <row r="106" spans="1:9" ht="63.75" customHeight="1">
      <c r="A106" s="30"/>
      <c r="B106" s="19" t="s">
        <v>173</v>
      </c>
      <c r="C106" s="31" t="s">
        <v>175</v>
      </c>
      <c r="D106" s="32">
        <v>200</v>
      </c>
      <c r="E106" s="33" t="s">
        <v>190</v>
      </c>
      <c r="F106" s="33" t="s">
        <v>193</v>
      </c>
      <c r="G106" s="37">
        <v>100</v>
      </c>
      <c r="H106" s="37">
        <v>100</v>
      </c>
      <c r="I106" s="37">
        <v>100</v>
      </c>
    </row>
    <row r="107" spans="1:9" ht="15.75">
      <c r="A107" s="38"/>
      <c r="B107" s="19" t="s">
        <v>147</v>
      </c>
      <c r="C107" s="31" t="s">
        <v>148</v>
      </c>
      <c r="D107" s="39"/>
      <c r="E107" s="40"/>
      <c r="F107" s="40"/>
      <c r="G107" s="37">
        <f>G108+G111</f>
        <v>1265.6999999999998</v>
      </c>
      <c r="H107" s="37">
        <f t="shared" ref="H107:I107" si="9">H108+H111</f>
        <v>1301.3</v>
      </c>
      <c r="I107" s="37">
        <f t="shared" si="9"/>
        <v>1338.5</v>
      </c>
    </row>
    <row r="108" spans="1:9" ht="33.75" customHeight="1">
      <c r="A108" s="47"/>
      <c r="B108" s="19" t="s">
        <v>149</v>
      </c>
      <c r="C108" s="31" t="s">
        <v>150</v>
      </c>
      <c r="D108" s="39"/>
      <c r="E108" s="40"/>
      <c r="F108" s="40"/>
      <c r="G108" s="37">
        <f t="shared" ref="G108:I109" si="10">G109</f>
        <v>80</v>
      </c>
      <c r="H108" s="37">
        <f t="shared" si="10"/>
        <v>80</v>
      </c>
      <c r="I108" s="37">
        <f t="shared" si="10"/>
        <v>80</v>
      </c>
    </row>
    <row r="109" spans="1:9" ht="31.5">
      <c r="A109" s="47"/>
      <c r="B109" s="19" t="s">
        <v>151</v>
      </c>
      <c r="C109" s="31" t="s">
        <v>152</v>
      </c>
      <c r="D109" s="39"/>
      <c r="E109" s="40"/>
      <c r="F109" s="40"/>
      <c r="G109" s="37">
        <f t="shared" si="10"/>
        <v>80</v>
      </c>
      <c r="H109" s="37">
        <f t="shared" si="10"/>
        <v>80</v>
      </c>
      <c r="I109" s="37">
        <f t="shared" si="10"/>
        <v>80</v>
      </c>
    </row>
    <row r="110" spans="1:9" ht="47.25">
      <c r="A110" s="47"/>
      <c r="B110" s="19" t="s">
        <v>153</v>
      </c>
      <c r="C110" s="31" t="s">
        <v>154</v>
      </c>
      <c r="D110" s="32">
        <v>500</v>
      </c>
      <c r="E110" s="33" t="s">
        <v>186</v>
      </c>
      <c r="F110" s="33" t="s">
        <v>196</v>
      </c>
      <c r="G110" s="37">
        <v>80</v>
      </c>
      <c r="H110" s="37">
        <v>80</v>
      </c>
      <c r="I110" s="37">
        <v>80</v>
      </c>
    </row>
    <row r="111" spans="1:9" ht="47.25">
      <c r="A111" s="47"/>
      <c r="B111" s="19" t="s">
        <v>155</v>
      </c>
      <c r="C111" s="31" t="s">
        <v>156</v>
      </c>
      <c r="D111" s="39"/>
      <c r="E111" s="40"/>
      <c r="F111" s="40"/>
      <c r="G111" s="37">
        <f t="shared" ref="G111:I111" si="11">G112</f>
        <v>1185.6999999999998</v>
      </c>
      <c r="H111" s="37">
        <f t="shared" si="11"/>
        <v>1221.3</v>
      </c>
      <c r="I111" s="37">
        <f t="shared" si="11"/>
        <v>1258.5</v>
      </c>
    </row>
    <row r="112" spans="1:9" ht="31.5" hidden="1">
      <c r="A112" s="47"/>
      <c r="B112" s="19" t="s">
        <v>157</v>
      </c>
      <c r="C112" s="31" t="s">
        <v>158</v>
      </c>
      <c r="D112" s="39"/>
      <c r="E112" s="40"/>
      <c r="F112" s="40"/>
      <c r="G112" s="37">
        <f>G114+G115+G116</f>
        <v>1185.6999999999998</v>
      </c>
      <c r="H112" s="37">
        <f>H114+H115+H116</f>
        <v>1221.3</v>
      </c>
      <c r="I112" s="37">
        <f>I114+I115+I116</f>
        <v>1258.5</v>
      </c>
    </row>
    <row r="113" spans="1:9" s="36" customFormat="1" ht="69.75" customHeight="1">
      <c r="A113" s="48"/>
      <c r="B113" s="29" t="s">
        <v>235</v>
      </c>
      <c r="C113" s="35" t="s">
        <v>158</v>
      </c>
      <c r="D113" s="49"/>
      <c r="E113" s="50" t="s">
        <v>186</v>
      </c>
      <c r="F113" s="50" t="s">
        <v>190</v>
      </c>
      <c r="G113" s="17">
        <f>G114+G115+G116</f>
        <v>1185.6999999999998</v>
      </c>
      <c r="H113" s="17"/>
      <c r="I113" s="17"/>
    </row>
    <row r="114" spans="1:9" ht="94.5">
      <c r="A114" s="47"/>
      <c r="B114" s="19" t="s">
        <v>159</v>
      </c>
      <c r="C114" s="31" t="s">
        <v>160</v>
      </c>
      <c r="D114" s="32">
        <v>100</v>
      </c>
      <c r="E114" s="33" t="s">
        <v>186</v>
      </c>
      <c r="F114" s="33" t="s">
        <v>190</v>
      </c>
      <c r="G114" s="37">
        <v>892.8</v>
      </c>
      <c r="H114" s="37">
        <v>928.4</v>
      </c>
      <c r="I114" s="37">
        <v>965.6</v>
      </c>
    </row>
    <row r="115" spans="1:9" ht="47.25">
      <c r="A115" s="47"/>
      <c r="B115" s="19" t="s">
        <v>6</v>
      </c>
      <c r="C115" s="31" t="s">
        <v>160</v>
      </c>
      <c r="D115" s="32">
        <v>200</v>
      </c>
      <c r="E115" s="33" t="s">
        <v>186</v>
      </c>
      <c r="F115" s="33" t="s">
        <v>190</v>
      </c>
      <c r="G115" s="37">
        <v>266.39999999999998</v>
      </c>
      <c r="H115" s="37">
        <v>266.39999999999998</v>
      </c>
      <c r="I115" s="37">
        <v>266.39999999999998</v>
      </c>
    </row>
    <row r="116" spans="1:9" ht="31.5">
      <c r="A116" s="47"/>
      <c r="B116" s="19" t="s">
        <v>161</v>
      </c>
      <c r="C116" s="31" t="s">
        <v>160</v>
      </c>
      <c r="D116" s="32">
        <v>800</v>
      </c>
      <c r="E116" s="33" t="s">
        <v>186</v>
      </c>
      <c r="F116" s="33" t="s">
        <v>190</v>
      </c>
      <c r="G116" s="37">
        <v>26.5</v>
      </c>
      <c r="H116" s="37">
        <v>26.5</v>
      </c>
      <c r="I116" s="37">
        <v>26.5</v>
      </c>
    </row>
  </sheetData>
  <mergeCells count="8">
    <mergeCell ref="C2:I2"/>
    <mergeCell ref="A3:H3"/>
    <mergeCell ref="A4:A6"/>
    <mergeCell ref="B4:B6"/>
    <mergeCell ref="C4:C6"/>
    <mergeCell ref="D4:D6"/>
    <mergeCell ref="E4:E6"/>
    <mergeCell ref="F4:F6"/>
  </mergeCells>
  <pageMargins left="0.31496062992125984" right="0.11811023622047245" top="0.39370078740157483" bottom="0.35433070866141736" header="0" footer="0"/>
  <pageSetup paperSize="9" scale="90" firstPageNumber="59" orientation="landscape" useFirstPageNumber="1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 2022-2024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2022-03-30T13:53:16Z</dcterms:modified>
</cp:coreProperties>
</file>