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54" i="1"/>
  <c r="C25"/>
  <c r="C19"/>
  <c r="C83"/>
  <c r="C84"/>
  <c r="C81"/>
  <c r="C80"/>
  <c r="C77"/>
  <c r="C76"/>
  <c r="C75"/>
  <c r="C58" l="1"/>
  <c r="C31"/>
  <c r="C33"/>
  <c r="E84"/>
  <c r="D84"/>
  <c r="D81"/>
  <c r="E81"/>
  <c r="D79"/>
  <c r="D74" s="1"/>
  <c r="E79" l="1"/>
  <c r="E74" s="1"/>
  <c r="C79"/>
  <c r="C74" s="1"/>
  <c r="E53"/>
  <c r="E52" s="1"/>
  <c r="E51" s="1"/>
  <c r="D53"/>
  <c r="D52" s="1"/>
  <c r="D51" s="1"/>
  <c r="C53"/>
  <c r="C52" s="1"/>
  <c r="C51" s="1"/>
  <c r="E63"/>
  <c r="E62" s="1"/>
  <c r="E61" s="1"/>
  <c r="D63"/>
  <c r="C63"/>
  <c r="C62" s="1"/>
  <c r="C61" s="1"/>
  <c r="D62"/>
  <c r="D61" s="1"/>
  <c r="E59"/>
  <c r="D59"/>
  <c r="C59"/>
  <c r="E57"/>
  <c r="D57"/>
  <c r="C57"/>
  <c r="E47"/>
  <c r="E46" s="1"/>
  <c r="D47"/>
  <c r="D46" s="1"/>
  <c r="C47"/>
  <c r="C46" s="1"/>
  <c r="C56" l="1"/>
  <c r="C55" s="1"/>
  <c r="E56"/>
  <c r="D56"/>
  <c r="E55"/>
  <c r="D55"/>
  <c r="D31"/>
  <c r="E27"/>
  <c r="E26" s="1"/>
  <c r="D27"/>
  <c r="D26" s="1"/>
  <c r="E83"/>
  <c r="E82" s="1"/>
  <c r="D83"/>
  <c r="D82" s="1"/>
  <c r="C82"/>
  <c r="D16"/>
  <c r="E16"/>
  <c r="D24"/>
  <c r="E24"/>
  <c r="D37"/>
  <c r="E37"/>
  <c r="C37" l="1"/>
  <c r="C36" s="1"/>
  <c r="C30" s="1"/>
  <c r="C27"/>
  <c r="C26" s="1"/>
  <c r="C24"/>
  <c r="E11"/>
  <c r="E10" s="1"/>
  <c r="E72"/>
  <c r="E71" s="1"/>
  <c r="E70" s="1"/>
  <c r="D72"/>
  <c r="D71" s="1"/>
  <c r="D70" s="1"/>
  <c r="C72"/>
  <c r="C71" s="1"/>
  <c r="E67"/>
  <c r="E66" s="1"/>
  <c r="E65" s="1"/>
  <c r="E44"/>
  <c r="E43" s="1"/>
  <c r="E42" s="1"/>
  <c r="E40"/>
  <c r="E39" s="1"/>
  <c r="E36"/>
  <c r="E31"/>
  <c r="E23"/>
  <c r="E21"/>
  <c r="E20" s="1"/>
  <c r="E15"/>
  <c r="D67"/>
  <c r="D66" s="1"/>
  <c r="D65" s="1"/>
  <c r="D44"/>
  <c r="D43" s="1"/>
  <c r="D42" s="1"/>
  <c r="D40"/>
  <c r="D39" s="1"/>
  <c r="D36"/>
  <c r="D23"/>
  <c r="D21"/>
  <c r="D20" s="1"/>
  <c r="D15"/>
  <c r="D11"/>
  <c r="D10" s="1"/>
  <c r="C44"/>
  <c r="C43" s="1"/>
  <c r="C42" s="1"/>
  <c r="C67"/>
  <c r="C66" s="1"/>
  <c r="C65" s="1"/>
  <c r="C40"/>
  <c r="C39" s="1"/>
  <c r="C21"/>
  <c r="C20" s="1"/>
  <c r="C11"/>
  <c r="C10" s="1"/>
  <c r="C16"/>
  <c r="C15" s="1"/>
  <c r="C9" l="1"/>
  <c r="C70"/>
  <c r="C69" s="1"/>
  <c r="E30"/>
  <c r="C23"/>
  <c r="E9"/>
  <c r="D69"/>
  <c r="D30"/>
  <c r="D9" s="1"/>
  <c r="E69"/>
  <c r="C8" l="1"/>
  <c r="D8"/>
  <c r="E8"/>
</calcChain>
</file>

<file path=xl/sharedStrings.xml><?xml version="1.0" encoding="utf-8"?>
<sst xmlns="http://schemas.openxmlformats.org/spreadsheetml/2006/main" count="160" uniqueCount="156">
  <si>
    <t>Сумма (тыс. рублей)</t>
  </si>
  <si>
    <t>Код показателя</t>
  </si>
  <si>
    <t>Наименование</t>
  </si>
  <si>
    <t>показателя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</si>
  <si>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</si>
  <si>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</si>
  <si>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</si>
  <si>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</si>
  <si>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</si>
  <si>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</si>
  <si>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</si>
  <si>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</si>
  <si>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</si>
  <si>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</si>
  <si>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</si>
  <si>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</si>
  <si>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</si>
  <si>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</si>
  <si>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</si>
  <si>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</si>
  <si>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</si>
  <si>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</si>
  <si>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</si>
  <si>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</si>
  <si>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</si>
  <si>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</si>
  <si>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</si>
  <si>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000 1 05 03000 00 0000 110</t>
  </si>
  <si>
    <t>Единый сельскохозяйственный налог</t>
  </si>
  <si>
    <t>000 1 05 03010 01 0000 110</t>
  </si>
  <si>
    <t xml:space="preserve">Единый сельскохозяйственный налог 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</si>
  <si>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</si>
  <si>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</si>
  <si>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</si>
  <si>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</si>
  <si>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000 1 06 01030 13 0000 110</t>
  </si>
  <si>
    <t>Налог на имущество физических лиц взимаемый 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</si>
  <si>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</si>
  <si>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</si>
  <si>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</si>
  <si>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</si>
  <si>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000 1 06 06043 13 0000 110</t>
  </si>
  <si>
    <t>Земельный налог с организаций, обладающих земельным участком, расположенным в границах городских поселений</t>
  </si>
  <si>
    <t>000 1 06 06033 13 0000 110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</si>
  <si>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</si>
  <si>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</si>
  <si>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</si>
  <si>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</si>
  <si>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</si>
  <si>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</si>
  <si>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 , а также средства от продажи права на заключение договоров аренды указанных земельных участков</t>
  </si>
  <si>
    <t>000 1 11 05025 13 0000 120</t>
  </si>
  <si>
    <t>000 1 11 05035 13 0000 120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</si>
  <si>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</si>
  <si>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</si>
  <si>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</si>
  <si>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</si>
  <si>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</si>
  <si>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</si>
  <si>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 городского поселения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</si>
  <si>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</si>
  <si>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</si>
  <si>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</si>
  <si>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</si>
  <si>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</si>
  <si>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</si>
  <si>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</si>
  <si>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</si>
  <si>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</si>
  <si>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</si>
  <si>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</si>
  <si>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</si>
  <si>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</si>
  <si>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</si>
  <si>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000 1 13 02995 13 0000 130</t>
  </si>
  <si>
    <t>Прочие доходы от компенсации затрат бюджетов городских поселений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</si>
  <si>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</si>
  <si>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</si>
  <si>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</si>
  <si>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</si>
  <si>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000 1 17 05000 00 0000 180</t>
  </si>
  <si>
    <t>000 1 17 05050 00 0000 180</t>
  </si>
  <si>
    <t>Прочие неналоговые доходы бюджетов городских поселений</t>
  </si>
  <si>
    <t>000 1 17 05050 13 0000 180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</si>
  <si>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</si>
  <si>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</si>
  <si>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</si>
  <si>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</si>
  <si>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поселений на выравнивание бюджетной обеспеченности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</si>
  <si>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</si>
  <si>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</si>
  <si>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указанных земельных участков (за исключением земельных участков муниципальных бюджетных и автономных учреждений)</t>
  </si>
  <si>
    <t>000 2 02 10000 00 0000 150</t>
  </si>
  <si>
    <t>000 2 02 15001 00 0000 150</t>
  </si>
  <si>
    <t>000 2 02 15001 13 0000 150</t>
  </si>
  <si>
    <t>2022 год</t>
  </si>
  <si>
    <t>Субсидии бюджетам бюджетной системы  Российской Федерации (межбюджетные субсидии)</t>
  </si>
  <si>
    <t>000 2 02 00000 00 0000 150</t>
  </si>
  <si>
    <t>000 2 02 25555 00 0000 150</t>
  </si>
  <si>
    <t>000 2 02 25555 13 0000 150</t>
  </si>
  <si>
    <t>000 2 02 49999 00 0000 150</t>
  </si>
  <si>
    <t>Прочие межбюджетные трансферты, передаваемые бюджетам</t>
  </si>
  <si>
    <t>000 2 02 49999 13 0000 150</t>
  </si>
  <si>
    <t>Иные межбюджетные трансферты</t>
  </si>
  <si>
    <t>000 2 02 40000 00 0000 150</t>
  </si>
  <si>
    <t>Прочие межбюджетные трансферты, передаваемые бюджетам городских поселений</t>
  </si>
  <si>
    <t>000 1 13 02065 13 0000 130</t>
  </si>
  <si>
    <t>000 1 13 02000 00 0000 130</t>
  </si>
  <si>
    <t>000 1 13 02060 00 0000 130</t>
  </si>
  <si>
    <t xml:space="preserve">  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</si>
  <si>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</si>
  <si>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 xml:space="preserve"> Доходы, поступающие в порядке возмещения расходов, понесенных в связи с эксплуатацией имущества городских поселений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</si>
  <si>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</si>
  <si>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</si>
  <si>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</si>
  <si>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</si>
  <si>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000 1 16 07010 13 0000 140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</si>
  <si>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</si>
  <si>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</si>
  <si>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</si>
  <si>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000 1 16 07090 13 0000 140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</si>
  <si>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</si>
  <si>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000 1 16 10000 00 0000 140</t>
  </si>
  <si>
    <t xml:space="preserve"> Платежи в целях возмещения причиненного ущерба (убытков)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</si>
  <si>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</si>
  <si>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</si>
  <si>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000 1 16 10123 01 0000 140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</si>
  <si>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</si>
  <si>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000 1 16 10123 01 0131 140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</si>
  <si>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</si>
  <si>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000 1 14 00000 00 0000 000</t>
  </si>
  <si>
    <t>ДОХОДЫ ОТ ПРОДАЖИ МАТЕРИАЛЬНЫХ И НЕМАТЕРИАЛЬНЫХ АКТИВОВ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</si>
  <si>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</si>
  <si>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</si>
  <si>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</si>
  <si>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</si>
  <si>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</si>
  <si>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</si>
  <si>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000 2 02 20299 13 0000 150</t>
  </si>
  <si>
    <t>000 2 02 20302 13 0000 150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</si>
  <si>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поступивших от государственной корпорации-Фонда содействия реформированию жилищно-коммунального хозяйства</t>
  </si>
  <si>
    <t>2023 год</t>
  </si>
  <si>
    <t>2024 год</t>
  </si>
  <si>
    <t>000 2 02 29999 13 0000150</t>
  </si>
  <si>
    <t>Прочие субсидии бюджетам городских поселений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</si>
  <si>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бюджетов.</t>
  </si>
  <si>
    <t>Субсидии бюджетам на реализацию программ формирования современной городской среды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</si>
  <si>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</si>
  <si>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</si>
  <si>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</si>
  <si>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000 1 11 05075 13 0000 120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</si>
  <si>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</si>
  <si>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000 1 14 02053 13 0000 410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</si>
  <si>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</t>
  </si>
  <si>
    <t xml:space="preserve">ПОСТУПЛЕНИЕ ДОХОДОВ ГОРОДСКОГО БЮДЖЕТА 
ПО КОДАМ ВИДОВ ДОХОДОВ, ПОДВИДОВ ДОХОДОВ 
НА 2022 ГОД И НА ПЛАНОВЫЙ ПЕРИОД 2023 И 2024 ГОДОВ
</t>
  </si>
  <si>
    <t xml:space="preserve">Приложение2
к решению Совета народных депутатов
городского поселения город Поворино
«О внесении изменений в решение от 27.12.2021 г. № 134 "О бюджете городского поселения 
город Поворино на 2022 год и на плановый 
период 2023-2024 годов»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</si>
</sst>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Arial Cy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1">
      <alignment horizontal="left" wrapText="1" indent="2"/>
    </xf>
    <xf numFmtId="49" fontId="4" fillId="0" borderId="2">
      <alignment horizontal="center" shrinkToFit="1"/>
    </xf>
    <xf numFmtId="49" fontId="4" fillId="0" borderId="3">
      <alignment horizontal="center"/>
    </xf>
    <xf numFmtId="4" fontId="4" fillId="0" borderId="3">
      <alignment horizontal="right" shrinkToFit="1"/>
    </xf>
    <xf numFmtId="0" fontId="5" fillId="0" borderId="4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distributed"/>
    </xf>
    <xf numFmtId="4" fontId="0" fillId="0" borderId="0" xfId="0" applyNumberFormat="1"/>
    <xf numFmtId="0" fontId="5" fillId="0" borderId="0" xfId="5" applyNumberFormat="1" applyBorder="1" applyProtection="1"/>
    <xf numFmtId="4" fontId="1" fillId="0" borderId="5" xfId="0" applyNumberFormat="1" applyFont="1" applyBorder="1"/>
    <xf numFmtId="0" fontId="2" fillId="0" borderId="5" xfId="0" applyFont="1" applyBorder="1" applyAlignment="1">
      <alignment vertical="distributed" wrapText="1"/>
    </xf>
    <xf numFmtId="0" fontId="3" fillId="0" borderId="5" xfId="0" applyFont="1" applyBorder="1" applyAlignment="1">
      <alignment horizontal="right"/>
    </xf>
    <xf numFmtId="0" fontId="0" fillId="0" borderId="5" xfId="0" applyBorder="1" applyAlignment="1">
      <alignment vertical="distributed"/>
    </xf>
    <xf numFmtId="4" fontId="0" fillId="0" borderId="5" xfId="0" applyNumberFormat="1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4" fontId="2" fillId="2" borderId="5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distributed" wrapText="1"/>
    </xf>
    <xf numFmtId="4" fontId="1" fillId="2" borderId="5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0" fontId="6" fillId="0" borderId="5" xfId="1" applyNumberFormat="1" applyFont="1" applyBorder="1" applyAlignment="1" applyProtection="1">
      <alignment vertical="distributed" wrapText="1"/>
    </xf>
    <xf numFmtId="4" fontId="6" fillId="2" borderId="5" xfId="4" applyNumberFormat="1" applyFont="1" applyFill="1" applyBorder="1" applyProtection="1">
      <alignment horizontal="right" shrinkToFit="1"/>
    </xf>
    <xf numFmtId="0" fontId="6" fillId="0" borderId="5" xfId="1" applyNumberFormat="1" applyFont="1" applyBorder="1" applyAlignment="1" applyProtection="1">
      <alignment horizontal="left" vertical="top" wrapText="1"/>
    </xf>
    <xf numFmtId="0" fontId="1" fillId="0" borderId="5" xfId="0" applyFont="1" applyBorder="1"/>
    <xf numFmtId="0" fontId="1" fillId="0" borderId="5" xfId="0" applyNumberFormat="1" applyFont="1" applyBorder="1" applyAlignment="1">
      <alignment vertical="distributed" wrapText="1"/>
    </xf>
    <xf numFmtId="0" fontId="1" fillId="0" borderId="5" xfId="0" applyFont="1" applyBorder="1" applyAlignment="1">
      <alignment vertical="distributed"/>
    </xf>
    <xf numFmtId="4" fontId="1" fillId="2" borderId="5" xfId="0" applyNumberFormat="1" applyFont="1" applyFill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distributed"/>
    </xf>
    <xf numFmtId="4" fontId="1" fillId="2" borderId="0" xfId="0" applyNumberFormat="1" applyFont="1" applyFill="1" applyBorder="1"/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distributed" wrapText="1"/>
    </xf>
    <xf numFmtId="0" fontId="0" fillId="0" borderId="0" xfId="0" applyAlignment="1">
      <alignment horizontal="right" wrapText="1"/>
    </xf>
    <xf numFmtId="0" fontId="1" fillId="0" borderId="0" xfId="0" applyFont="1" applyBorder="1" applyAlignment="1">
      <alignment horizontal="right"/>
    </xf>
    <xf numFmtId="4" fontId="2" fillId="0" borderId="5" xfId="0" applyNumberFormat="1" applyFont="1" applyBorder="1" applyAlignment="1">
      <alignment horizontal="center" vertical="top" wrapText="1"/>
    </xf>
    <xf numFmtId="4" fontId="0" fillId="0" borderId="5" xfId="0" applyNumberFormat="1" applyBorder="1"/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6">
    <cellStyle name="xl30" xfId="1"/>
    <cellStyle name="xl37" xfId="2"/>
    <cellStyle name="xl42" xfId="3"/>
    <cellStyle name="xl51" xfId="4"/>
    <cellStyle name="xl70" xfId="5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"/>
  <sheetViews>
    <sheetView tabSelected="1" showWhiteSpace="0" view="pageLayout" zoomScaleNormal="110" workbookViewId="0">
      <selection activeCell="C55" sqref="C55"/>
    </sheetView>
  </sheetViews>
  <sheetFormatPr defaultRowHeight="15"/>
  <cols>
    <col min="1" max="1" width="38.85546875" customWidth="1"/>
    <col min="2" max="2" width="70" style="2" customWidth="1"/>
    <col min="3" max="3" width="18.5703125" style="3" customWidth="1"/>
    <col min="4" max="4" width="14.28515625" style="3" customWidth="1"/>
    <col min="5" max="5" width="14.140625" style="3" customWidth="1"/>
  </cols>
  <sheetData>
    <row r="1" spans="1:6" ht="104.25" customHeight="1">
      <c r="A1" s="32" t="s">
        <v>155</v>
      </c>
      <c r="B1" s="32"/>
      <c r="C1" s="32"/>
      <c r="D1" s="32"/>
      <c r="E1" s="32"/>
    </row>
    <row r="2" spans="1:6" ht="78.75" customHeight="1">
      <c r="A2" s="38" t="s">
        <v>154</v>
      </c>
      <c r="B2" s="39"/>
      <c r="C2" s="39"/>
      <c r="D2" s="39"/>
      <c r="E2" s="39"/>
    </row>
    <row r="3" spans="1:6" ht="18.75">
      <c r="C3" s="33" t="s">
        <v>0</v>
      </c>
      <c r="D3" s="33"/>
      <c r="E3" s="33"/>
    </row>
    <row r="4" spans="1:6" ht="18.75">
      <c r="A4" s="36" t="s">
        <v>1</v>
      </c>
      <c r="B4" s="6" t="s">
        <v>2</v>
      </c>
      <c r="C4" s="34" t="s">
        <v>95</v>
      </c>
      <c r="D4" s="34" t="s">
        <v>141</v>
      </c>
      <c r="E4" s="34" t="s">
        <v>142</v>
      </c>
    </row>
    <row r="5" spans="1:6" ht="18.75">
      <c r="A5" s="37"/>
      <c r="B5" s="6" t="s">
        <v>3</v>
      </c>
      <c r="C5" s="35"/>
      <c r="D5" s="35"/>
      <c r="E5" s="35"/>
    </row>
    <row r="6" spans="1:6">
      <c r="A6" s="7"/>
      <c r="B6" s="8"/>
      <c r="C6" s="9"/>
      <c r="D6" s="9"/>
      <c r="E6" s="9"/>
    </row>
    <row r="7" spans="1:6" ht="18.75">
      <c r="A7" s="10">
        <v>1</v>
      </c>
      <c r="B7" s="11">
        <v>2</v>
      </c>
      <c r="C7" s="12">
        <v>3</v>
      </c>
      <c r="D7" s="12">
        <v>4</v>
      </c>
      <c r="E7" s="12">
        <v>5</v>
      </c>
    </row>
    <row r="8" spans="1:6" ht="18.75">
      <c r="A8" s="13"/>
      <c r="B8" s="6" t="s">
        <v>4</v>
      </c>
      <c r="C8" s="14">
        <f>C9+C69</f>
        <v>191092.5</v>
      </c>
      <c r="D8" s="14">
        <f>D9+D69</f>
        <v>80687.100000000006</v>
      </c>
      <c r="E8" s="14">
        <f>E9+E69</f>
        <v>103729.1</v>
      </c>
    </row>
    <row r="9" spans="1:6" ht="18.75">
      <c r="A9" s="15" t="s">
        <v>5</v>
      </c>
      <c r="B9" s="16" t="s">
        <v>6</v>
      </c>
      <c r="C9" s="17">
        <f>C10+C15+C20+C23+C30+C42+C55+C65+C51</f>
        <v>58607</v>
      </c>
      <c r="D9" s="17">
        <f>D10+D15+D20+D23+D30+D42+D55+D65+D51</f>
        <v>53805</v>
      </c>
      <c r="E9" s="17">
        <f>E10+E15+E20+E23+E30+E42+E55+E65+E51</f>
        <v>55647</v>
      </c>
    </row>
    <row r="10" spans="1:6" ht="18.75">
      <c r="A10" s="15" t="s">
        <v>7</v>
      </c>
      <c r="B10" s="16" t="s">
        <v>8</v>
      </c>
      <c r="C10" s="17">
        <f>C11</f>
        <v>22264</v>
      </c>
      <c r="D10" s="17">
        <f t="shared" ref="D10:E10" si="0">D11</f>
        <v>23711</v>
      </c>
      <c r="E10" s="17">
        <f t="shared" si="0"/>
        <v>25252</v>
      </c>
    </row>
    <row r="11" spans="1:6" ht="18.75">
      <c r="A11" s="15" t="s">
        <v>9</v>
      </c>
      <c r="B11" s="16" t="s">
        <v>10</v>
      </c>
      <c r="C11" s="18">
        <f>C12+C13+C14</f>
        <v>22264</v>
      </c>
      <c r="D11" s="18">
        <f>D12+D13+D14</f>
        <v>23711</v>
      </c>
      <c r="E11" s="18">
        <f>E12+E13+E14</f>
        <v>25252</v>
      </c>
    </row>
    <row r="12" spans="1:6" ht="93.75">
      <c r="A12" s="15" t="s">
        <v>11</v>
      </c>
      <c r="B12" s="16" t="s">
        <v>12</v>
      </c>
      <c r="C12" s="17">
        <v>21934</v>
      </c>
      <c r="D12" s="17">
        <v>23361</v>
      </c>
      <c r="E12" s="17">
        <v>24882</v>
      </c>
    </row>
    <row r="13" spans="1:6" s="1" customFormat="1" ht="114.75" customHeight="1">
      <c r="A13" s="15" t="s">
        <v>13</v>
      </c>
      <c r="B13" s="19" t="s">
        <v>14</v>
      </c>
      <c r="C13" s="20">
        <v>250</v>
      </c>
      <c r="D13" s="20">
        <v>260</v>
      </c>
      <c r="E13" s="20">
        <v>270</v>
      </c>
      <c r="F13" s="4"/>
    </row>
    <row r="14" spans="1:6" s="1" customFormat="1" ht="59.25" customHeight="1">
      <c r="A14" s="15" t="s">
        <v>89</v>
      </c>
      <c r="B14" s="21" t="s">
        <v>90</v>
      </c>
      <c r="C14" s="20">
        <v>80</v>
      </c>
      <c r="D14" s="20">
        <v>90</v>
      </c>
      <c r="E14" s="20">
        <v>100</v>
      </c>
      <c r="F14" s="4"/>
    </row>
    <row r="15" spans="1:6" ht="56.25">
      <c r="A15" s="15" t="s">
        <v>15</v>
      </c>
      <c r="B15" s="16" t="s">
        <v>16</v>
      </c>
      <c r="C15" s="17">
        <f>C16</f>
        <v>5697</v>
      </c>
      <c r="D15" s="17">
        <f>D16</f>
        <v>5481</v>
      </c>
      <c r="E15" s="17">
        <f>E16</f>
        <v>5777</v>
      </c>
    </row>
    <row r="16" spans="1:6" ht="38.25" customHeight="1">
      <c r="A16" s="15" t="s">
        <v>17</v>
      </c>
      <c r="B16" s="16" t="s">
        <v>18</v>
      </c>
      <c r="C16" s="18">
        <f>C17+C18+C19</f>
        <v>5697</v>
      </c>
      <c r="D16" s="18">
        <f t="shared" ref="D16:E16" si="1">D17+D18+D19</f>
        <v>5481</v>
      </c>
      <c r="E16" s="18">
        <f t="shared" si="1"/>
        <v>5777</v>
      </c>
    </row>
    <row r="17" spans="1:5" ht="112.5">
      <c r="A17" s="15" t="s">
        <v>19</v>
      </c>
      <c r="B17" s="16" t="s">
        <v>20</v>
      </c>
      <c r="C17" s="17">
        <v>2274</v>
      </c>
      <c r="D17" s="17">
        <v>2321</v>
      </c>
      <c r="E17" s="17">
        <v>2497</v>
      </c>
    </row>
    <row r="18" spans="1:5" ht="131.25">
      <c r="A18" s="15" t="s">
        <v>21</v>
      </c>
      <c r="B18" s="16" t="s">
        <v>22</v>
      </c>
      <c r="C18" s="17">
        <v>40</v>
      </c>
      <c r="D18" s="17">
        <v>60</v>
      </c>
      <c r="E18" s="17">
        <v>80</v>
      </c>
    </row>
    <row r="19" spans="1:5" ht="112.5">
      <c r="A19" s="15" t="s">
        <v>23</v>
      </c>
      <c r="B19" s="16" t="s">
        <v>24</v>
      </c>
      <c r="C19" s="17">
        <f>3000+33+350</f>
        <v>3383</v>
      </c>
      <c r="D19" s="17">
        <v>3100</v>
      </c>
      <c r="E19" s="17">
        <v>3200</v>
      </c>
    </row>
    <row r="20" spans="1:5" ht="18.75">
      <c r="A20" s="22" t="s">
        <v>25</v>
      </c>
      <c r="B20" s="16" t="s">
        <v>26</v>
      </c>
      <c r="C20" s="17">
        <f t="shared" ref="C20:E21" si="2">C21</f>
        <v>1080</v>
      </c>
      <c r="D20" s="17">
        <f t="shared" si="2"/>
        <v>1080</v>
      </c>
      <c r="E20" s="17">
        <f t="shared" si="2"/>
        <v>1080</v>
      </c>
    </row>
    <row r="21" spans="1:5" ht="18.75">
      <c r="A21" s="22" t="s">
        <v>27</v>
      </c>
      <c r="B21" s="16" t="s">
        <v>28</v>
      </c>
      <c r="C21" s="17">
        <f t="shared" si="2"/>
        <v>1080</v>
      </c>
      <c r="D21" s="17">
        <f t="shared" si="2"/>
        <v>1080</v>
      </c>
      <c r="E21" s="17">
        <f t="shared" si="2"/>
        <v>1080</v>
      </c>
    </row>
    <row r="22" spans="1:5" ht="18.75">
      <c r="A22" s="15" t="s">
        <v>29</v>
      </c>
      <c r="B22" s="16" t="s">
        <v>30</v>
      </c>
      <c r="C22" s="18">
        <v>1080</v>
      </c>
      <c r="D22" s="18">
        <v>1080</v>
      </c>
      <c r="E22" s="18">
        <v>1080</v>
      </c>
    </row>
    <row r="23" spans="1:5" ht="18.75">
      <c r="A23" s="22" t="s">
        <v>31</v>
      </c>
      <c r="B23" s="16" t="s">
        <v>32</v>
      </c>
      <c r="C23" s="18">
        <f>C24+C26</f>
        <v>18831</v>
      </c>
      <c r="D23" s="18">
        <f>D24+D26</f>
        <v>18600</v>
      </c>
      <c r="E23" s="18">
        <f>E24+E26</f>
        <v>18600</v>
      </c>
    </row>
    <row r="24" spans="1:5" ht="18.75">
      <c r="A24" s="15" t="s">
        <v>33</v>
      </c>
      <c r="B24" s="16" t="s">
        <v>34</v>
      </c>
      <c r="C24" s="18">
        <f>C25</f>
        <v>3630</v>
      </c>
      <c r="D24" s="18">
        <f t="shared" ref="D24:E24" si="3">D25</f>
        <v>3300</v>
      </c>
      <c r="E24" s="18">
        <f t="shared" si="3"/>
        <v>3300</v>
      </c>
    </row>
    <row r="25" spans="1:5" ht="56.25" customHeight="1">
      <c r="A25" s="22" t="s">
        <v>35</v>
      </c>
      <c r="B25" s="16" t="s">
        <v>36</v>
      </c>
      <c r="C25" s="18">
        <f>3300+330</f>
        <v>3630</v>
      </c>
      <c r="D25" s="18">
        <v>3300</v>
      </c>
      <c r="E25" s="18">
        <v>3300</v>
      </c>
    </row>
    <row r="26" spans="1:5" ht="18.75">
      <c r="A26" s="15" t="s">
        <v>37</v>
      </c>
      <c r="B26" s="16" t="s">
        <v>38</v>
      </c>
      <c r="C26" s="18">
        <f>C27+C29</f>
        <v>15201</v>
      </c>
      <c r="D26" s="18">
        <f>D27+D29</f>
        <v>15300</v>
      </c>
      <c r="E26" s="18">
        <f>E27+E29</f>
        <v>15300</v>
      </c>
    </row>
    <row r="27" spans="1:5" ht="18.75">
      <c r="A27" s="15" t="s">
        <v>39</v>
      </c>
      <c r="B27" s="16" t="s">
        <v>40</v>
      </c>
      <c r="C27" s="18">
        <f>C28</f>
        <v>10201</v>
      </c>
      <c r="D27" s="18">
        <f>D28</f>
        <v>10300</v>
      </c>
      <c r="E27" s="18">
        <f>E28</f>
        <v>10300</v>
      </c>
    </row>
    <row r="28" spans="1:5" ht="56.25">
      <c r="A28" s="15" t="s">
        <v>43</v>
      </c>
      <c r="B28" s="16" t="s">
        <v>42</v>
      </c>
      <c r="C28" s="18">
        <v>10201</v>
      </c>
      <c r="D28" s="18">
        <v>10300</v>
      </c>
      <c r="E28" s="18">
        <v>10300</v>
      </c>
    </row>
    <row r="29" spans="1:5" ht="56.25">
      <c r="A29" s="15" t="s">
        <v>41</v>
      </c>
      <c r="B29" s="16" t="s">
        <v>44</v>
      </c>
      <c r="C29" s="17">
        <v>5000</v>
      </c>
      <c r="D29" s="17">
        <v>5000</v>
      </c>
      <c r="E29" s="17">
        <v>5000</v>
      </c>
    </row>
    <row r="30" spans="1:5" ht="56.25" customHeight="1">
      <c r="A30" s="22" t="s">
        <v>45</v>
      </c>
      <c r="B30" s="16" t="s">
        <v>46</v>
      </c>
      <c r="C30" s="17">
        <f>C31+C36+C39</f>
        <v>5053</v>
      </c>
      <c r="D30" s="17">
        <f>D31+D36+D39</f>
        <v>4321</v>
      </c>
      <c r="E30" s="17">
        <f>E31+E36+E39</f>
        <v>4321</v>
      </c>
    </row>
    <row r="31" spans="1:5" ht="112.5">
      <c r="A31" s="15" t="s">
        <v>47</v>
      </c>
      <c r="B31" s="16" t="s">
        <v>48</v>
      </c>
      <c r="C31" s="17">
        <f>C32+C33+C35+C34</f>
        <v>4342</v>
      </c>
      <c r="D31" s="17">
        <f>D32+D33+D35</f>
        <v>3610</v>
      </c>
      <c r="E31" s="17">
        <f>E32+E33+E35</f>
        <v>3610</v>
      </c>
    </row>
    <row r="32" spans="1:5" ht="112.5">
      <c r="A32" s="15" t="s">
        <v>49</v>
      </c>
      <c r="B32" s="16" t="s">
        <v>50</v>
      </c>
      <c r="C32" s="18">
        <v>2500</v>
      </c>
      <c r="D32" s="18">
        <v>2500</v>
      </c>
      <c r="E32" s="18">
        <v>2500</v>
      </c>
    </row>
    <row r="33" spans="1:5" ht="112.5">
      <c r="A33" s="15" t="s">
        <v>51</v>
      </c>
      <c r="B33" s="16" t="s">
        <v>91</v>
      </c>
      <c r="C33" s="18">
        <f>90+692</f>
        <v>782</v>
      </c>
      <c r="D33" s="18">
        <v>90</v>
      </c>
      <c r="E33" s="18">
        <v>90</v>
      </c>
    </row>
    <row r="34" spans="1:5" ht="56.25">
      <c r="A34" s="15" t="s">
        <v>150</v>
      </c>
      <c r="B34" s="16" t="s">
        <v>151</v>
      </c>
      <c r="C34" s="18">
        <v>40</v>
      </c>
      <c r="D34" s="18">
        <v>0</v>
      </c>
      <c r="E34" s="18">
        <v>0</v>
      </c>
    </row>
    <row r="35" spans="1:5" ht="112.5">
      <c r="A35" s="15" t="s">
        <v>52</v>
      </c>
      <c r="B35" s="16" t="s">
        <v>53</v>
      </c>
      <c r="C35" s="18">
        <v>1020</v>
      </c>
      <c r="D35" s="18">
        <v>1020</v>
      </c>
      <c r="E35" s="18">
        <v>1020</v>
      </c>
    </row>
    <row r="36" spans="1:5" ht="37.5">
      <c r="A36" s="15" t="s">
        <v>54</v>
      </c>
      <c r="B36" s="16" t="s">
        <v>55</v>
      </c>
      <c r="C36" s="18">
        <f>C37</f>
        <v>11</v>
      </c>
      <c r="D36" s="18">
        <f>D37</f>
        <v>11</v>
      </c>
      <c r="E36" s="18">
        <f>E37</f>
        <v>11</v>
      </c>
    </row>
    <row r="37" spans="1:5" ht="75">
      <c r="A37" s="22" t="s">
        <v>56</v>
      </c>
      <c r="B37" s="16" t="s">
        <v>57</v>
      </c>
      <c r="C37" s="17">
        <f>C38</f>
        <v>11</v>
      </c>
      <c r="D37" s="17">
        <f t="shared" ref="D37:E37" si="4">D38</f>
        <v>11</v>
      </c>
      <c r="E37" s="17">
        <f t="shared" si="4"/>
        <v>11</v>
      </c>
    </row>
    <row r="38" spans="1:5" ht="75">
      <c r="A38" s="22" t="s">
        <v>58</v>
      </c>
      <c r="B38" s="16" t="s">
        <v>59</v>
      </c>
      <c r="C38" s="17">
        <v>11</v>
      </c>
      <c r="D38" s="17">
        <v>11</v>
      </c>
      <c r="E38" s="17">
        <v>11</v>
      </c>
    </row>
    <row r="39" spans="1:5" ht="112.5">
      <c r="A39" s="15" t="s">
        <v>60</v>
      </c>
      <c r="B39" s="16" t="s">
        <v>61</v>
      </c>
      <c r="C39" s="17">
        <f t="shared" ref="C39:E40" si="5">C40</f>
        <v>700</v>
      </c>
      <c r="D39" s="17">
        <f t="shared" si="5"/>
        <v>700</v>
      </c>
      <c r="E39" s="17">
        <f t="shared" si="5"/>
        <v>700</v>
      </c>
    </row>
    <row r="40" spans="1:5" ht="112.5">
      <c r="A40" s="22" t="s">
        <v>62</v>
      </c>
      <c r="B40" s="16" t="s">
        <v>63</v>
      </c>
      <c r="C40" s="17">
        <f t="shared" si="5"/>
        <v>700</v>
      </c>
      <c r="D40" s="17">
        <f t="shared" si="5"/>
        <v>700</v>
      </c>
      <c r="E40" s="17">
        <f t="shared" si="5"/>
        <v>700</v>
      </c>
    </row>
    <row r="41" spans="1:5" ht="112.5">
      <c r="A41" s="22" t="s">
        <v>64</v>
      </c>
      <c r="B41" s="16" t="s">
        <v>65</v>
      </c>
      <c r="C41" s="18">
        <v>700</v>
      </c>
      <c r="D41" s="18">
        <v>700</v>
      </c>
      <c r="E41" s="18">
        <v>700</v>
      </c>
    </row>
    <row r="42" spans="1:5" ht="37.5">
      <c r="A42" s="22" t="s">
        <v>66</v>
      </c>
      <c r="B42" s="16" t="s">
        <v>67</v>
      </c>
      <c r="C42" s="17">
        <f>C43+C49+C46+C50</f>
        <v>1950</v>
      </c>
      <c r="D42" s="17">
        <f>D43+D49+D46</f>
        <v>475</v>
      </c>
      <c r="E42" s="17">
        <f>E43+E49+E46</f>
        <v>480</v>
      </c>
    </row>
    <row r="43" spans="1:5" ht="18.75">
      <c r="A43" s="22" t="s">
        <v>68</v>
      </c>
      <c r="B43" s="16" t="s">
        <v>69</v>
      </c>
      <c r="C43" s="18">
        <f t="shared" ref="C43:E44" si="6">C44</f>
        <v>285</v>
      </c>
      <c r="D43" s="18">
        <f t="shared" si="6"/>
        <v>295</v>
      </c>
      <c r="E43" s="18">
        <f t="shared" si="6"/>
        <v>300</v>
      </c>
    </row>
    <row r="44" spans="1:5" ht="18.75">
      <c r="A44" s="22" t="s">
        <v>70</v>
      </c>
      <c r="B44" s="16" t="s">
        <v>71</v>
      </c>
      <c r="C44" s="18">
        <f t="shared" si="6"/>
        <v>285</v>
      </c>
      <c r="D44" s="18">
        <f t="shared" si="6"/>
        <v>295</v>
      </c>
      <c r="E44" s="18">
        <f t="shared" si="6"/>
        <v>300</v>
      </c>
    </row>
    <row r="45" spans="1:5" ht="36.75" customHeight="1">
      <c r="A45" s="22" t="s">
        <v>72</v>
      </c>
      <c r="B45" s="16" t="s">
        <v>73</v>
      </c>
      <c r="C45" s="18">
        <v>285</v>
      </c>
      <c r="D45" s="18">
        <v>295</v>
      </c>
      <c r="E45" s="18">
        <v>300</v>
      </c>
    </row>
    <row r="46" spans="1:5" ht="36.75" customHeight="1">
      <c r="A46" s="22" t="s">
        <v>107</v>
      </c>
      <c r="B46" s="16" t="s">
        <v>109</v>
      </c>
      <c r="C46" s="18">
        <f t="shared" ref="C46:E47" si="7">C47</f>
        <v>30</v>
      </c>
      <c r="D46" s="18">
        <f t="shared" si="7"/>
        <v>30</v>
      </c>
      <c r="E46" s="18">
        <f t="shared" si="7"/>
        <v>30</v>
      </c>
    </row>
    <row r="47" spans="1:5" ht="36.75" customHeight="1">
      <c r="A47" s="22" t="s">
        <v>108</v>
      </c>
      <c r="B47" s="16" t="s">
        <v>110</v>
      </c>
      <c r="C47" s="18">
        <f t="shared" si="7"/>
        <v>30</v>
      </c>
      <c r="D47" s="18">
        <f t="shared" si="7"/>
        <v>30</v>
      </c>
      <c r="E47" s="18">
        <f t="shared" si="7"/>
        <v>30</v>
      </c>
    </row>
    <row r="48" spans="1:5" ht="36.75" customHeight="1">
      <c r="A48" s="22" t="s">
        <v>106</v>
      </c>
      <c r="B48" s="16" t="s">
        <v>111</v>
      </c>
      <c r="C48" s="18">
        <v>30</v>
      </c>
      <c r="D48" s="18">
        <v>30</v>
      </c>
      <c r="E48" s="18">
        <v>30</v>
      </c>
    </row>
    <row r="49" spans="1:5" ht="37.5">
      <c r="A49" s="22" t="s">
        <v>74</v>
      </c>
      <c r="B49" s="16" t="s">
        <v>75</v>
      </c>
      <c r="C49" s="18">
        <v>150</v>
      </c>
      <c r="D49" s="18">
        <v>150</v>
      </c>
      <c r="E49" s="18">
        <v>150</v>
      </c>
    </row>
    <row r="50" spans="1:5" ht="93.75">
      <c r="A50" s="22" t="s">
        <v>152</v>
      </c>
      <c r="B50" s="16" t="s">
        <v>153</v>
      </c>
      <c r="C50" s="18">
        <v>1485</v>
      </c>
      <c r="D50" s="18">
        <v>0</v>
      </c>
      <c r="E50" s="18">
        <v>0</v>
      </c>
    </row>
    <row r="51" spans="1:5" ht="37.5">
      <c r="A51" s="22" t="s">
        <v>130</v>
      </c>
      <c r="B51" s="16" t="s">
        <v>131</v>
      </c>
      <c r="C51" s="18">
        <f>C52</f>
        <v>3040</v>
      </c>
      <c r="D51" s="18">
        <f t="shared" ref="C51:E53" si="8">D52</f>
        <v>20</v>
      </c>
      <c r="E51" s="18">
        <f t="shared" si="8"/>
        <v>20</v>
      </c>
    </row>
    <row r="52" spans="1:5" ht="38.25" customHeight="1">
      <c r="A52" s="22" t="s">
        <v>132</v>
      </c>
      <c r="B52" s="16" t="s">
        <v>133</v>
      </c>
      <c r="C52" s="18">
        <f t="shared" si="8"/>
        <v>3040</v>
      </c>
      <c r="D52" s="18">
        <f t="shared" si="8"/>
        <v>20</v>
      </c>
      <c r="E52" s="18">
        <f t="shared" si="8"/>
        <v>20</v>
      </c>
    </row>
    <row r="53" spans="1:5" ht="38.25" customHeight="1">
      <c r="A53" s="22" t="s">
        <v>134</v>
      </c>
      <c r="B53" s="16" t="s">
        <v>135</v>
      </c>
      <c r="C53" s="18">
        <f t="shared" si="8"/>
        <v>3040</v>
      </c>
      <c r="D53" s="18">
        <f t="shared" si="8"/>
        <v>20</v>
      </c>
      <c r="E53" s="18">
        <f t="shared" si="8"/>
        <v>20</v>
      </c>
    </row>
    <row r="54" spans="1:5" ht="43.5" customHeight="1">
      <c r="A54" s="22" t="s">
        <v>136</v>
      </c>
      <c r="B54" s="16" t="s">
        <v>137</v>
      </c>
      <c r="C54" s="18">
        <f>20+1130+1890</f>
        <v>3040</v>
      </c>
      <c r="D54" s="18">
        <v>20</v>
      </c>
      <c r="E54" s="18">
        <v>20</v>
      </c>
    </row>
    <row r="55" spans="1:5" ht="18.75">
      <c r="A55" s="15" t="s">
        <v>76</v>
      </c>
      <c r="B55" s="16" t="s">
        <v>77</v>
      </c>
      <c r="C55" s="18">
        <f>C56+C61</f>
        <v>692</v>
      </c>
      <c r="D55" s="18">
        <f>D56+D61</f>
        <v>117</v>
      </c>
      <c r="E55" s="18">
        <f>E56+E61</f>
        <v>117</v>
      </c>
    </row>
    <row r="56" spans="1:5" ht="144" customHeight="1">
      <c r="A56" s="15" t="s">
        <v>112</v>
      </c>
      <c r="B56" s="16" t="s">
        <v>113</v>
      </c>
      <c r="C56" s="18">
        <f>C57+C59</f>
        <v>650</v>
      </c>
      <c r="D56" s="18">
        <f>D57+D59</f>
        <v>75</v>
      </c>
      <c r="E56" s="18">
        <f>E57+E59</f>
        <v>75</v>
      </c>
    </row>
    <row r="57" spans="1:5" ht="63.75" customHeight="1">
      <c r="A57" s="15" t="s">
        <v>114</v>
      </c>
      <c r="B57" s="16" t="s">
        <v>115</v>
      </c>
      <c r="C57" s="17">
        <f>C58</f>
        <v>640</v>
      </c>
      <c r="D57" s="17">
        <f>D58</f>
        <v>65</v>
      </c>
      <c r="E57" s="17">
        <f>E58</f>
        <v>65</v>
      </c>
    </row>
    <row r="58" spans="1:5" ht="88.5" customHeight="1">
      <c r="A58" s="15" t="s">
        <v>116</v>
      </c>
      <c r="B58" s="16" t="s">
        <v>117</v>
      </c>
      <c r="C58" s="17">
        <f>65+575</f>
        <v>640</v>
      </c>
      <c r="D58" s="17">
        <v>65</v>
      </c>
      <c r="E58" s="17">
        <v>65</v>
      </c>
    </row>
    <row r="59" spans="1:5" ht="92.25" customHeight="1">
      <c r="A59" s="15" t="s">
        <v>118</v>
      </c>
      <c r="B59" s="16" t="s">
        <v>119</v>
      </c>
      <c r="C59" s="17">
        <f>C60</f>
        <v>10</v>
      </c>
      <c r="D59" s="17">
        <f>D60</f>
        <v>10</v>
      </c>
      <c r="E59" s="17">
        <f>E60</f>
        <v>10</v>
      </c>
    </row>
    <row r="60" spans="1:5" ht="74.25" customHeight="1">
      <c r="A60" s="22" t="s">
        <v>120</v>
      </c>
      <c r="B60" s="16" t="s">
        <v>121</v>
      </c>
      <c r="C60" s="17">
        <v>10</v>
      </c>
      <c r="D60" s="17">
        <v>10</v>
      </c>
      <c r="E60" s="17">
        <v>10</v>
      </c>
    </row>
    <row r="61" spans="1:5" ht="35.25" customHeight="1">
      <c r="A61" s="22" t="s">
        <v>122</v>
      </c>
      <c r="B61" s="16" t="s">
        <v>123</v>
      </c>
      <c r="C61" s="17">
        <f t="shared" ref="C61:E63" si="9">C62</f>
        <v>42</v>
      </c>
      <c r="D61" s="17">
        <f t="shared" si="9"/>
        <v>42</v>
      </c>
      <c r="E61" s="17">
        <f t="shared" si="9"/>
        <v>42</v>
      </c>
    </row>
    <row r="62" spans="1:5" ht="86.25" customHeight="1">
      <c r="A62" s="22" t="s">
        <v>124</v>
      </c>
      <c r="B62" s="16" t="s">
        <v>125</v>
      </c>
      <c r="C62" s="17">
        <f t="shared" si="9"/>
        <v>42</v>
      </c>
      <c r="D62" s="17">
        <f t="shared" si="9"/>
        <v>42</v>
      </c>
      <c r="E62" s="17">
        <f t="shared" si="9"/>
        <v>42</v>
      </c>
    </row>
    <row r="63" spans="1:5" ht="90" customHeight="1">
      <c r="A63" s="22" t="s">
        <v>126</v>
      </c>
      <c r="B63" s="16" t="s">
        <v>127</v>
      </c>
      <c r="C63" s="17">
        <f t="shared" si="9"/>
        <v>42</v>
      </c>
      <c r="D63" s="17">
        <f t="shared" si="9"/>
        <v>42</v>
      </c>
      <c r="E63" s="17">
        <f t="shared" si="9"/>
        <v>42</v>
      </c>
    </row>
    <row r="64" spans="1:5" ht="177" customHeight="1">
      <c r="A64" s="22" t="s">
        <v>128</v>
      </c>
      <c r="B64" s="23" t="s">
        <v>129</v>
      </c>
      <c r="C64" s="17">
        <v>42</v>
      </c>
      <c r="D64" s="17">
        <v>42</v>
      </c>
      <c r="E64" s="17">
        <v>42</v>
      </c>
    </row>
    <row r="65" spans="1:5" ht="18.75" hidden="1">
      <c r="A65" s="15" t="s">
        <v>78</v>
      </c>
      <c r="B65" s="16" t="s">
        <v>79</v>
      </c>
      <c r="C65" s="17">
        <f t="shared" ref="C65:E67" si="10">C66</f>
        <v>0</v>
      </c>
      <c r="D65" s="17">
        <f t="shared" si="10"/>
        <v>0</v>
      </c>
      <c r="E65" s="17">
        <f t="shared" si="10"/>
        <v>0</v>
      </c>
    </row>
    <row r="66" spans="1:5" ht="18.75" hidden="1">
      <c r="A66" s="15" t="s">
        <v>80</v>
      </c>
      <c r="B66" s="16" t="s">
        <v>79</v>
      </c>
      <c r="C66" s="17">
        <f t="shared" si="10"/>
        <v>0</v>
      </c>
      <c r="D66" s="17">
        <f t="shared" si="10"/>
        <v>0</v>
      </c>
      <c r="E66" s="17">
        <f t="shared" si="10"/>
        <v>0</v>
      </c>
    </row>
    <row r="67" spans="1:5" ht="37.5" hidden="1">
      <c r="A67" s="15" t="s">
        <v>81</v>
      </c>
      <c r="B67" s="16" t="s">
        <v>82</v>
      </c>
      <c r="C67" s="17">
        <f t="shared" si="10"/>
        <v>0</v>
      </c>
      <c r="D67" s="17">
        <f t="shared" si="10"/>
        <v>0</v>
      </c>
      <c r="E67" s="17">
        <f t="shared" si="10"/>
        <v>0</v>
      </c>
    </row>
    <row r="68" spans="1:5" ht="37.5" hidden="1">
      <c r="A68" s="15" t="s">
        <v>83</v>
      </c>
      <c r="B68" s="16" t="s">
        <v>82</v>
      </c>
      <c r="C68" s="17"/>
      <c r="D68" s="17"/>
      <c r="E68" s="17"/>
    </row>
    <row r="69" spans="1:5" ht="18.75">
      <c r="A69" s="30" t="s">
        <v>84</v>
      </c>
      <c r="B69" s="31" t="s">
        <v>85</v>
      </c>
      <c r="C69" s="18">
        <f>C70</f>
        <v>132485.5</v>
      </c>
      <c r="D69" s="18">
        <f>D70</f>
        <v>26882.1</v>
      </c>
      <c r="E69" s="18">
        <f>E70</f>
        <v>48082.100000000006</v>
      </c>
    </row>
    <row r="70" spans="1:5" ht="39" customHeight="1">
      <c r="A70" s="15" t="s">
        <v>86</v>
      </c>
      <c r="B70" s="16" t="s">
        <v>87</v>
      </c>
      <c r="C70" s="17">
        <f>C71+C74+C82</f>
        <v>132485.5</v>
      </c>
      <c r="D70" s="17">
        <f>D71+D74+D82</f>
        <v>26882.1</v>
      </c>
      <c r="E70" s="17">
        <f>E71+E74+E82</f>
        <v>48082.100000000006</v>
      </c>
    </row>
    <row r="71" spans="1:5" ht="37.5">
      <c r="A71" s="15" t="s">
        <v>92</v>
      </c>
      <c r="B71" s="16" t="s">
        <v>88</v>
      </c>
      <c r="C71" s="17">
        <f>C72</f>
        <v>2030.8</v>
      </c>
      <c r="D71" s="17">
        <f t="shared" ref="D71:E71" si="11">D72</f>
        <v>1775.3</v>
      </c>
      <c r="E71" s="17">
        <f t="shared" si="11"/>
        <v>1775.3</v>
      </c>
    </row>
    <row r="72" spans="1:5" ht="37.5">
      <c r="A72" s="15" t="s">
        <v>93</v>
      </c>
      <c r="B72" s="16" t="s">
        <v>88</v>
      </c>
      <c r="C72" s="17">
        <f>C73</f>
        <v>2030.8</v>
      </c>
      <c r="D72" s="17">
        <f>D73</f>
        <v>1775.3</v>
      </c>
      <c r="E72" s="17">
        <f>E73</f>
        <v>1775.3</v>
      </c>
    </row>
    <row r="73" spans="1:5" ht="37.5">
      <c r="A73" s="15" t="s">
        <v>94</v>
      </c>
      <c r="B73" s="16" t="s">
        <v>88</v>
      </c>
      <c r="C73" s="17">
        <v>2030.8</v>
      </c>
      <c r="D73" s="17">
        <v>1775.3</v>
      </c>
      <c r="E73" s="17">
        <v>1775.3</v>
      </c>
    </row>
    <row r="74" spans="1:5" ht="39.75" customHeight="1">
      <c r="A74" s="15" t="s">
        <v>97</v>
      </c>
      <c r="B74" s="16" t="s">
        <v>96</v>
      </c>
      <c r="C74" s="17">
        <f>C76+C79+C81+C77+C75</f>
        <v>127654.2</v>
      </c>
      <c r="D74" s="17">
        <f>D76+D79+D81+D77+D75</f>
        <v>22306.3</v>
      </c>
      <c r="E74" s="17">
        <f>E76+E79+E81+E77+E75</f>
        <v>43506.3</v>
      </c>
    </row>
    <row r="75" spans="1:5" ht="99.75" customHeight="1">
      <c r="A75" s="15" t="s">
        <v>149</v>
      </c>
      <c r="B75" s="26" t="s">
        <v>148</v>
      </c>
      <c r="C75" s="17">
        <f>18270.3</f>
        <v>18270.3</v>
      </c>
      <c r="D75" s="17">
        <v>22306.3</v>
      </c>
      <c r="E75" s="17">
        <v>22306.3</v>
      </c>
    </row>
    <row r="76" spans="1:5" ht="152.25" customHeight="1">
      <c r="A76" s="15" t="s">
        <v>138</v>
      </c>
      <c r="B76" s="16" t="s">
        <v>140</v>
      </c>
      <c r="C76" s="5">
        <f>80895.8</f>
        <v>80895.8</v>
      </c>
      <c r="D76" s="5">
        <v>0</v>
      </c>
      <c r="E76" s="5">
        <v>0</v>
      </c>
    </row>
    <row r="77" spans="1:5" ht="112.5">
      <c r="A77" s="15" t="s">
        <v>139</v>
      </c>
      <c r="B77" s="16" t="s">
        <v>145</v>
      </c>
      <c r="C77" s="5">
        <f>7586.7</f>
        <v>7586.7</v>
      </c>
      <c r="D77" s="5">
        <v>0</v>
      </c>
      <c r="E77" s="5">
        <v>0</v>
      </c>
    </row>
    <row r="78" spans="1:5" ht="18.75" hidden="1">
      <c r="A78" s="15"/>
      <c r="B78" s="16"/>
      <c r="C78" s="5"/>
      <c r="D78" s="5"/>
      <c r="E78" s="5"/>
    </row>
    <row r="79" spans="1:5" ht="39.75" customHeight="1">
      <c r="A79" s="15" t="s">
        <v>98</v>
      </c>
      <c r="B79" s="24" t="s">
        <v>146</v>
      </c>
      <c r="C79" s="5">
        <f>C80</f>
        <v>14340</v>
      </c>
      <c r="D79" s="5">
        <f>D80</f>
        <v>0</v>
      </c>
      <c r="E79" s="5">
        <f>E80</f>
        <v>21200</v>
      </c>
    </row>
    <row r="80" spans="1:5" ht="56.25">
      <c r="A80" s="15" t="s">
        <v>99</v>
      </c>
      <c r="B80" s="24" t="s">
        <v>147</v>
      </c>
      <c r="C80" s="5">
        <f>14340</f>
        <v>14340</v>
      </c>
      <c r="D80" s="5">
        <v>0</v>
      </c>
      <c r="E80" s="5">
        <v>21200</v>
      </c>
    </row>
    <row r="81" spans="1:5" ht="18.75">
      <c r="A81" s="15" t="s">
        <v>143</v>
      </c>
      <c r="B81" s="16" t="s">
        <v>144</v>
      </c>
      <c r="C81" s="5">
        <f>6561.4</f>
        <v>6561.4</v>
      </c>
      <c r="D81" s="5">
        <f>D78</f>
        <v>0</v>
      </c>
      <c r="E81" s="5">
        <f>E78</f>
        <v>0</v>
      </c>
    </row>
    <row r="82" spans="1:5" ht="30.75" customHeight="1">
      <c r="A82" s="15" t="s">
        <v>104</v>
      </c>
      <c r="B82" s="24" t="s">
        <v>103</v>
      </c>
      <c r="C82" s="5">
        <f>C83</f>
        <v>2800.5</v>
      </c>
      <c r="D82" s="5">
        <f>D83</f>
        <v>2800.5</v>
      </c>
      <c r="E82" s="5">
        <f>E83</f>
        <v>2800.5</v>
      </c>
    </row>
    <row r="83" spans="1:5" ht="37.5">
      <c r="A83" s="15" t="s">
        <v>100</v>
      </c>
      <c r="B83" s="24" t="s">
        <v>101</v>
      </c>
      <c r="C83" s="5">
        <f>C84</f>
        <v>2800.5</v>
      </c>
      <c r="D83" s="5">
        <f t="shared" ref="D83:E83" si="12">D84</f>
        <v>2800.5</v>
      </c>
      <c r="E83" s="5">
        <f t="shared" si="12"/>
        <v>2800.5</v>
      </c>
    </row>
    <row r="84" spans="1:5" ht="37.5">
      <c r="A84" s="15" t="s">
        <v>102</v>
      </c>
      <c r="B84" s="24" t="s">
        <v>105</v>
      </c>
      <c r="C84" s="25">
        <f>2800.5</f>
        <v>2800.5</v>
      </c>
      <c r="D84" s="25">
        <f>2800.5</f>
        <v>2800.5</v>
      </c>
      <c r="E84" s="25">
        <f>2800.5</f>
        <v>2800.5</v>
      </c>
    </row>
    <row r="85" spans="1:5" ht="18.75">
      <c r="A85" s="27"/>
      <c r="B85" s="28"/>
      <c r="C85" s="29"/>
      <c r="D85" s="29"/>
      <c r="E85" s="29"/>
    </row>
  </sheetData>
  <mergeCells count="7">
    <mergeCell ref="A1:E1"/>
    <mergeCell ref="C3:E3"/>
    <mergeCell ref="D4:D5"/>
    <mergeCell ref="E4:E5"/>
    <mergeCell ref="A4:A5"/>
    <mergeCell ref="C4:C5"/>
    <mergeCell ref="A2:E2"/>
  </mergeCells>
  <pageMargins left="0.70866141732283472" right="0.70866141732283472" top="0.55118110236220474" bottom="0.55118110236220474" header="0" footer="0"/>
  <pageSetup paperSize="9" scale="75" firstPageNumber="9" orientation="landscape" useFirstPageNumber="1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2022-12-16T07:34:16Z</dcterms:modified>
</cp:coreProperties>
</file>