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78" i="1"/>
  <c r="C78"/>
  <c r="E28"/>
  <c r="D28"/>
  <c r="C28"/>
  <c r="C72"/>
  <c r="E74" l="1"/>
  <c r="D74"/>
  <c r="C74"/>
  <c r="C70" s="1"/>
  <c r="D78"/>
  <c r="C33"/>
  <c r="C34"/>
  <c r="E11"/>
  <c r="D11"/>
  <c r="C11"/>
  <c r="D34"/>
  <c r="E34"/>
  <c r="C77" l="1"/>
  <c r="D70" l="1"/>
  <c r="E70" l="1"/>
  <c r="E49"/>
  <c r="E48" s="1"/>
  <c r="E47" s="1"/>
  <c r="D49"/>
  <c r="D48" s="1"/>
  <c r="D47" s="1"/>
  <c r="C49"/>
  <c r="C48" s="1"/>
  <c r="C47" s="1"/>
  <c r="E59"/>
  <c r="E58" s="1"/>
  <c r="E57" s="1"/>
  <c r="D59"/>
  <c r="D58" s="1"/>
  <c r="D57" s="1"/>
  <c r="C59"/>
  <c r="C58" s="1"/>
  <c r="C57" s="1"/>
  <c r="E55"/>
  <c r="D55"/>
  <c r="C55"/>
  <c r="E53"/>
  <c r="D53"/>
  <c r="C53"/>
  <c r="E44"/>
  <c r="E43" s="1"/>
  <c r="E42" s="1"/>
  <c r="D44"/>
  <c r="D43" s="1"/>
  <c r="D42" s="1"/>
  <c r="C44"/>
  <c r="C43" s="1"/>
  <c r="C42" s="1"/>
  <c r="C52" l="1"/>
  <c r="C51" s="1"/>
  <c r="E52"/>
  <c r="E51" s="1"/>
  <c r="D52"/>
  <c r="D51" s="1"/>
  <c r="E30"/>
  <c r="E29" s="1"/>
  <c r="D30"/>
  <c r="D29" s="1"/>
  <c r="E77"/>
  <c r="E76" s="1"/>
  <c r="D77"/>
  <c r="D76" s="1"/>
  <c r="C76"/>
  <c r="D19"/>
  <c r="E19"/>
  <c r="D27"/>
  <c r="E27"/>
  <c r="C30" l="1"/>
  <c r="C29" s="1"/>
  <c r="C27"/>
  <c r="E10"/>
  <c r="E68"/>
  <c r="E67" s="1"/>
  <c r="E66" s="1"/>
  <c r="D68"/>
  <c r="D67" s="1"/>
  <c r="D66" s="1"/>
  <c r="C68"/>
  <c r="C67" s="1"/>
  <c r="C66" s="1"/>
  <c r="E63"/>
  <c r="E62" s="1"/>
  <c r="E61" s="1"/>
  <c r="E40"/>
  <c r="E39" s="1"/>
  <c r="E33" s="1"/>
  <c r="E26"/>
  <c r="E24"/>
  <c r="E23" s="1"/>
  <c r="E18"/>
  <c r="D63"/>
  <c r="D62" s="1"/>
  <c r="D61" s="1"/>
  <c r="D40"/>
  <c r="D39" s="1"/>
  <c r="D33" s="1"/>
  <c r="D26"/>
  <c r="D24"/>
  <c r="D23" s="1"/>
  <c r="D18"/>
  <c r="D10"/>
  <c r="C63"/>
  <c r="C62" s="1"/>
  <c r="C61" s="1"/>
  <c r="C40"/>
  <c r="C39" s="1"/>
  <c r="C24"/>
  <c r="C23" s="1"/>
  <c r="C10"/>
  <c r="C19"/>
  <c r="C18" s="1"/>
  <c r="C65" l="1"/>
  <c r="E9"/>
  <c r="C26"/>
  <c r="D65"/>
  <c r="D9"/>
  <c r="E65"/>
  <c r="C9" l="1"/>
  <c r="C8" s="1"/>
  <c r="D8"/>
  <c r="E8"/>
</calcChain>
</file>

<file path=xl/sharedStrings.xml><?xml version="1.0" encoding="utf-8"?>
<sst xmlns="http://schemas.openxmlformats.org/spreadsheetml/2006/main" count="148" uniqueCount="144">
  <si>
    <t>Сумма (тыс. рублей)</t>
  </si>
  <si>
    <t>Код показателя</t>
  </si>
  <si>
    <t>Наименование</t>
  </si>
  <si>
    <t>показателя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</si>
  <si>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</si>
  <si>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</si>
  <si>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</si>
  <si>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</si>
  <si>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</si>
  <si>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</si>
  <si>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</si>
  <si>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</si>
  <si>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</si>
  <si>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</si>
  <si>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</si>
  <si>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</si>
  <si>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</si>
  <si>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</si>
  <si>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</si>
  <si>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</si>
  <si>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</si>
  <si>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</si>
  <si>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</si>
  <si>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</si>
  <si>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</si>
  <si>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</si>
  <si>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</si>
  <si>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000 1 05 03000 00 0000 110</t>
  </si>
  <si>
    <t>Единый сельскохозяйственный налог</t>
  </si>
  <si>
    <t>000 1 05 03010 01 0000 110</t>
  </si>
  <si>
    <t xml:space="preserve">Единый сельскохозяйственный налог 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</si>
  <si>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</si>
  <si>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</si>
  <si>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</si>
  <si>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</si>
  <si>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000 1 06 01030 13 0000 110</t>
  </si>
  <si>
    <t>Налог на имущество физических лиц взимаемый  по ставкам, применяемым к объектам налогообложения, расположенным в границах городских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</si>
  <si>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</si>
  <si>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</si>
  <si>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</si>
  <si>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</si>
  <si>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000 1 06 06043 13 0000 110</t>
  </si>
  <si>
    <t>Земельный налог с организаций, обладающих земельным участком, расположенным в границах городских поселений</t>
  </si>
  <si>
    <t>000 1 06 06033 13 0000 110</t>
  </si>
  <si>
    <t>Земельный налог с физических лиц, обладающих земельным участком, расположенным в границах городских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</si>
  <si>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</si>
  <si>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</si>
  <si>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</si>
  <si>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</si>
  <si>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</si>
  <si>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 , а также средства от продажи права на заключение договоров аренды указанных земельных участков</t>
  </si>
  <si>
    <t>000 1 11 05025 13 0000 120</t>
  </si>
  <si>
    <t>000 1 11 05035 13 0000 120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</si>
  <si>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</si>
  <si>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</si>
  <si>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</si>
  <si>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</si>
  <si>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</si>
  <si>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</si>
  <si>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</si>
  <si>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</si>
  <si>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</si>
  <si>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000 1 13 02995 13 0000 130</t>
  </si>
  <si>
    <t>Прочие доходы от компенсации затрат бюджетов городских поселений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</si>
  <si>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</si>
  <si>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</si>
  <si>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</si>
  <si>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</si>
  <si>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000 1 17 05000 00 0000 180</t>
  </si>
  <si>
    <t>000 1 17 05050 00 0000 180</t>
  </si>
  <si>
    <t>Прочие неналоговые доходы бюджетов городских поселений</t>
  </si>
  <si>
    <t>000 1 17 05050 13 0000 180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</si>
  <si>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</si>
  <si>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</si>
  <si>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</si>
  <si>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</si>
  <si>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городских поселений на выравнивание бюджетной обеспеченности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</si>
  <si>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</si>
  <si>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</si>
  <si>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указанных земельных участков (за исключением земельных участков муниципальных бюджетных и автономных учреждений)</t>
  </si>
  <si>
    <t>000 2 02 10000 00 0000 150</t>
  </si>
  <si>
    <t>000 2 02 15001 00 0000 150</t>
  </si>
  <si>
    <t>000 2 02 15001 13 0000 150</t>
  </si>
  <si>
    <t>Субсидии бюджетам бюджетной системы  Российской Федерации (межбюджетные субсидии)</t>
  </si>
  <si>
    <t>000 2 02 00000 00 0000 150</t>
  </si>
  <si>
    <t>000 2 02 25555 00 0000 150</t>
  </si>
  <si>
    <t>000 2 02 25555 13 0000 150</t>
  </si>
  <si>
    <t>Прочие межбюджетные трансферты, передаваемые бюджетам</t>
  </si>
  <si>
    <t>000 2 02 49999 13 0000 150</t>
  </si>
  <si>
    <t>Иные межбюджетные трансферты</t>
  </si>
  <si>
    <t>000 2 02 40000 00 0000 150</t>
  </si>
  <si>
    <t>Прочие межбюджетные трансферты, передаваемые бюджетам городских поселений</t>
  </si>
  <si>
    <t>000 1 13 02065 13 0000 130</t>
  </si>
  <si>
    <t>000 1 13 02000 00 0000 130</t>
  </si>
  <si>
    <t>000 1 13 02060 00 0000 130</t>
  </si>
  <si>
    <t xml:space="preserve">  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</si>
  <si>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</si>
  <si>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имущества городских поселений</t>
  </si>
  <si>
    <t>000 1 16 07000 00 0000 140</t>
  </si>
  <si>
    <t xml:space="preserve">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</si>
  <si>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000 1 16 07010 00 0000 140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</si>
  <si>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</si>
  <si>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000 1 16 07010 13 0000 140</t>
  </si>
  <si>
    <t xml:space="preserve">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</si>
  <si>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000 1 16 07090 00 0000 140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</si>
  <si>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</si>
  <si>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000 1 16 07090 13 0000 140</t>
  </si>
  <si>
    <t xml:space="preserve">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</si>
  <si>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000 1 16 10000 00 0000 140</t>
  </si>
  <si>
    <t xml:space="preserve"> Платежи в целях возмещения причиненного ущерба (убытков)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</si>
  <si>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</si>
  <si>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</si>
  <si>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000 1 16 10123 01 0000 140</t>
  </si>
  <si>
    <t xml:space="preserve">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</si>
  <si>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000 1 16 10123 01 0131 140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</si>
  <si>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</si>
  <si>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000 1 14 00000 00 0000 000</t>
  </si>
  <si>
    <t>ДОХОДЫ ОТ ПРОДАЖИ МАТЕРИАЛЬНЫХ И НЕМАТЕРИАЛЬНЫХ АКТИВОВ</t>
  </si>
  <si>
    <t>000 1 14 06000 00 0000 430</t>
  </si>
  <si>
    <t xml:space="preserve">  Доходы от продажи земельных участков, находящихся в государственной и муниципальной собственности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</si>
  <si>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</si>
  <si>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</si>
  <si>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</si>
  <si>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</si>
  <si>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Субсидии бюджетам на реализацию программ формирования современной городской среды</t>
  </si>
  <si>
    <t>Субсидии бюджетам городских поселений на реализацию программ формирования современной городской среды</t>
  </si>
  <si>
    <t>2025 год</t>
  </si>
  <si>
    <t>000 2 02 29999 13 0000 150</t>
  </si>
  <si>
    <t>000 2 02 20216 13 0000 150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</si>
  <si>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</si>
  <si>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2026 год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</si>
  <si>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</si>
  <si>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</si>
  <si>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Доходы от сдачи в аренду имущества, составляющего казну городских поселений (за исключением земельных участков)</t>
  </si>
  <si>
    <t>000 1 11 05075 13 0000 120</t>
  </si>
  <si>
    <t>000 2 02 49999 00 0000 150</t>
  </si>
  <si>
    <t xml:space="preserve">ПОСТУПЛЕНИЕ ДОХОДОВ ГОРОДСКОГО БЮДЖЕТА 
ПО КОДАМ ВИДОВ ДОХОДОВ, ПОДВИДОВ ДОХОДОВ 
НА 2025 ГОД И НА ПЛАНОВЫЙ ПЕРИОД 2026 И 2027 ГОДОВ
</t>
  </si>
  <si>
    <t>2027 год</t>
  </si>
  <si>
    <t xml:space="preserve">Приложение2
к решению Совета народных депутатов
городского поселения город Поворино
«О бюджете городского поселения 
город Поворино на 2025 год и на плановый 
период 2026-2027 годов»
</t>
  </si>
  <si>
    <t>000 1 01 02130 01 0000 110</t>
  </si>
  <si>
    <t>000 1 01 02140 01 0000 110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</si>
  <si>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</si>
  <si>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</si>
  <si>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Прочие субсидии бюджетам городских поселений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</si>
</sst>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Arial Cyr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5" fillId="0" borderId="4"/>
  </cellStyleXfs>
  <cellXfs count="36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>
      <alignment vertical="distributed"/>
    </xf>
    <xf numFmtId="4" fontId="0" fillId="0" borderId="0" xfId="0" applyNumberFormat="1"/>
    <xf numFmtId="0" fontId="5" fillId="0" borderId="0" xfId="5" applyNumberFormat="1" applyBorder="1" applyProtection="1"/>
    <xf numFmtId="0" fontId="2" fillId="0" borderId="5" xfId="0" applyFont="1" applyBorder="1" applyAlignment="1">
      <alignment vertical="distributed" wrapText="1"/>
    </xf>
    <xf numFmtId="0" fontId="3" fillId="0" borderId="5" xfId="0" applyFont="1" applyBorder="1" applyAlignment="1">
      <alignment horizontal="right"/>
    </xf>
    <xf numFmtId="0" fontId="0" fillId="0" borderId="5" xfId="0" applyBorder="1" applyAlignment="1">
      <alignment vertical="distributed"/>
    </xf>
    <xf numFmtId="4" fontId="0" fillId="0" borderId="5" xfId="0" applyNumberFormat="1" applyBorder="1"/>
    <xf numFmtId="0" fontId="2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top" wrapText="1"/>
    </xf>
    <xf numFmtId="0" fontId="0" fillId="0" borderId="5" xfId="0" applyBorder="1" applyAlignment="1">
      <alignment wrapText="1"/>
    </xf>
    <xf numFmtId="4" fontId="2" fillId="2" borderId="5" xfId="0" applyNumberFormat="1" applyFont="1" applyFill="1" applyBorder="1" applyAlignment="1">
      <alignment horizontal="right" wrapText="1"/>
    </xf>
    <xf numFmtId="0" fontId="1" fillId="0" borderId="5" xfId="0" applyFont="1" applyBorder="1" applyAlignment="1">
      <alignment wrapText="1"/>
    </xf>
    <xf numFmtId="0" fontId="1" fillId="0" borderId="5" xfId="0" applyFont="1" applyBorder="1" applyAlignment="1">
      <alignment vertical="distributed" wrapText="1"/>
    </xf>
    <xf numFmtId="4" fontId="1" fillId="2" borderId="5" xfId="0" applyNumberFormat="1" applyFont="1" applyFill="1" applyBorder="1" applyAlignment="1">
      <alignment horizontal="right" wrapText="1"/>
    </xf>
    <xf numFmtId="4" fontId="1" fillId="0" borderId="5" xfId="0" applyNumberFormat="1" applyFont="1" applyFill="1" applyBorder="1" applyAlignment="1">
      <alignment horizontal="right" wrapText="1"/>
    </xf>
    <xf numFmtId="0" fontId="6" fillId="0" borderId="5" xfId="1" applyNumberFormat="1" applyFont="1" applyBorder="1" applyAlignment="1" applyProtection="1">
      <alignment vertical="distributed" wrapText="1"/>
    </xf>
    <xf numFmtId="4" fontId="6" fillId="2" borderId="5" xfId="4" applyNumberFormat="1" applyFont="1" applyFill="1" applyBorder="1" applyProtection="1">
      <alignment horizontal="right" shrinkToFit="1"/>
    </xf>
    <xf numFmtId="0" fontId="6" fillId="0" borderId="5" xfId="1" applyNumberFormat="1" applyFont="1" applyBorder="1" applyAlignment="1" applyProtection="1">
      <alignment horizontal="left" vertical="top" wrapText="1"/>
    </xf>
    <xf numFmtId="0" fontId="1" fillId="0" borderId="5" xfId="0" applyFont="1" applyBorder="1"/>
    <xf numFmtId="0" fontId="1" fillId="0" borderId="5" xfId="0" applyNumberFormat="1" applyFont="1" applyBorder="1" applyAlignment="1">
      <alignment vertical="distributed" wrapText="1"/>
    </xf>
    <xf numFmtId="0" fontId="1" fillId="0" borderId="5" xfId="0" applyFont="1" applyBorder="1" applyAlignment="1">
      <alignment vertical="distributed"/>
    </xf>
    <xf numFmtId="0" fontId="1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vertical="distributed" wrapText="1"/>
    </xf>
    <xf numFmtId="0" fontId="0" fillId="0" borderId="0" xfId="0" applyNumberFormat="1" applyAlignment="1">
      <alignment wrapText="1"/>
    </xf>
    <xf numFmtId="4" fontId="1" fillId="0" borderId="5" xfId="0" applyNumberFormat="1" applyFont="1" applyFill="1" applyBorder="1"/>
    <xf numFmtId="0" fontId="0" fillId="0" borderId="0" xfId="0" applyAlignment="1">
      <alignment horizontal="right" wrapText="1"/>
    </xf>
    <xf numFmtId="0" fontId="1" fillId="0" borderId="0" xfId="0" applyFont="1" applyBorder="1" applyAlignment="1">
      <alignment horizontal="right"/>
    </xf>
    <xf numFmtId="4" fontId="2" fillId="0" borderId="5" xfId="0" applyNumberFormat="1" applyFont="1" applyBorder="1" applyAlignment="1">
      <alignment horizontal="center" vertical="top" wrapText="1"/>
    </xf>
    <xf numFmtId="4" fontId="0" fillId="0" borderId="5" xfId="0" applyNumberFormat="1" applyBorder="1"/>
    <xf numFmtId="0" fontId="2" fillId="0" borderId="5" xfId="0" applyFont="1" applyBorder="1" applyAlignment="1">
      <alignment horizontal="center" vertical="top" wrapText="1"/>
    </xf>
    <xf numFmtId="0" fontId="0" fillId="0" borderId="5" xfId="0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6">
    <cellStyle name="xl30" xfId="1"/>
    <cellStyle name="xl37" xfId="2"/>
    <cellStyle name="xl42" xfId="3"/>
    <cellStyle name="xl51" xfId="4"/>
    <cellStyle name="xl70" xfId="5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8"/>
  <sheetViews>
    <sheetView tabSelected="1" view="pageLayout" topLeftCell="A68" zoomScale="90" zoomScaleNormal="110" zoomScalePageLayoutView="90" workbookViewId="0">
      <selection activeCell="A72" sqref="A72:C72"/>
    </sheetView>
  </sheetViews>
  <sheetFormatPr defaultRowHeight="15"/>
  <cols>
    <col min="1" max="1" width="38.85546875" customWidth="1"/>
    <col min="2" max="2" width="88" style="2" customWidth="1"/>
    <col min="3" max="3" width="18.5703125" style="3" customWidth="1"/>
    <col min="4" max="4" width="14.28515625" style="3" customWidth="1"/>
    <col min="5" max="5" width="14.140625" style="3" customWidth="1"/>
    <col min="8" max="8" width="38.42578125" customWidth="1"/>
  </cols>
  <sheetData>
    <row r="1" spans="1:6" ht="104.25" customHeight="1">
      <c r="A1" s="28" t="s">
        <v>138</v>
      </c>
      <c r="B1" s="28"/>
      <c r="C1" s="28"/>
      <c r="D1" s="28"/>
      <c r="E1" s="28"/>
    </row>
    <row r="2" spans="1:6" ht="78.75" customHeight="1">
      <c r="A2" s="34" t="s">
        <v>136</v>
      </c>
      <c r="B2" s="35"/>
      <c r="C2" s="35"/>
      <c r="D2" s="35"/>
      <c r="E2" s="35"/>
    </row>
    <row r="3" spans="1:6" ht="18.75">
      <c r="C3" s="29" t="s">
        <v>0</v>
      </c>
      <c r="D3" s="29"/>
      <c r="E3" s="29"/>
    </row>
    <row r="4" spans="1:6" ht="18.75">
      <c r="A4" s="32" t="s">
        <v>1</v>
      </c>
      <c r="B4" s="5" t="s">
        <v>2</v>
      </c>
      <c r="C4" s="30" t="s">
        <v>126</v>
      </c>
      <c r="D4" s="30" t="s">
        <v>130</v>
      </c>
      <c r="E4" s="30" t="s">
        <v>137</v>
      </c>
    </row>
    <row r="5" spans="1:6" ht="18.75">
      <c r="A5" s="33"/>
      <c r="B5" s="5" t="s">
        <v>3</v>
      </c>
      <c r="C5" s="31"/>
      <c r="D5" s="31"/>
      <c r="E5" s="31"/>
    </row>
    <row r="6" spans="1:6">
      <c r="A6" s="6"/>
      <c r="B6" s="7"/>
      <c r="C6" s="8"/>
      <c r="D6" s="8"/>
      <c r="E6" s="8"/>
    </row>
    <row r="7" spans="1:6" ht="18.75">
      <c r="A7" s="9">
        <v>1</v>
      </c>
      <c r="B7" s="10">
        <v>2</v>
      </c>
      <c r="C7" s="11">
        <v>3</v>
      </c>
      <c r="D7" s="11">
        <v>4</v>
      </c>
      <c r="E7" s="11">
        <v>5</v>
      </c>
    </row>
    <row r="8" spans="1:6" ht="18.75">
      <c r="A8" s="12"/>
      <c r="B8" s="5" t="s">
        <v>4</v>
      </c>
      <c r="C8" s="13">
        <f>C9+C65</f>
        <v>241843.02000000002</v>
      </c>
      <c r="D8" s="13">
        <f>D9+D65</f>
        <v>152981.62</v>
      </c>
      <c r="E8" s="13">
        <f>E9+E65</f>
        <v>541958.12</v>
      </c>
    </row>
    <row r="9" spans="1:6" ht="18.75">
      <c r="A9" s="14" t="s">
        <v>5</v>
      </c>
      <c r="B9" s="15" t="s">
        <v>6</v>
      </c>
      <c r="C9" s="16">
        <f>C10+C18+C23+C26+C33+C42+C51+C61+C47</f>
        <v>69349</v>
      </c>
      <c r="D9" s="16">
        <f>D10+D18+D23+D26+D33+D42+D51+D61+D47</f>
        <v>73343</v>
      </c>
      <c r="E9" s="16">
        <f>E10+E18+E23+E26+E33+E42+E51+E61+E47</f>
        <v>79784</v>
      </c>
    </row>
    <row r="10" spans="1:6" ht="18.75">
      <c r="A10" s="14" t="s">
        <v>7</v>
      </c>
      <c r="B10" s="15" t="s">
        <v>8</v>
      </c>
      <c r="C10" s="16">
        <f>C11</f>
        <v>31537</v>
      </c>
      <c r="D10" s="16">
        <f t="shared" ref="D10:E10" si="0">D11</f>
        <v>35321</v>
      </c>
      <c r="E10" s="16">
        <f t="shared" si="0"/>
        <v>39560</v>
      </c>
    </row>
    <row r="11" spans="1:6" ht="18.75">
      <c r="A11" s="14" t="s">
        <v>9</v>
      </c>
      <c r="B11" s="15" t="s">
        <v>10</v>
      </c>
      <c r="C11" s="17">
        <f>C12+C13+C14+C15+C16+C17</f>
        <v>31537</v>
      </c>
      <c r="D11" s="17">
        <f t="shared" ref="D11:E11" si="1">D12+D13+D14+D15+D16+D17</f>
        <v>35321</v>
      </c>
      <c r="E11" s="17">
        <f t="shared" si="1"/>
        <v>39560</v>
      </c>
    </row>
    <row r="12" spans="1:6" ht="75">
      <c r="A12" s="14" t="s">
        <v>11</v>
      </c>
      <c r="B12" s="15" t="s">
        <v>12</v>
      </c>
      <c r="C12" s="16">
        <v>29937</v>
      </c>
      <c r="D12" s="16">
        <v>33671</v>
      </c>
      <c r="E12" s="16">
        <v>37860</v>
      </c>
    </row>
    <row r="13" spans="1:6" s="1" customFormat="1" ht="114.75" customHeight="1">
      <c r="A13" s="14" t="s">
        <v>13</v>
      </c>
      <c r="B13" s="18" t="s">
        <v>14</v>
      </c>
      <c r="C13" s="19">
        <v>400</v>
      </c>
      <c r="D13" s="19">
        <v>410</v>
      </c>
      <c r="E13" s="19">
        <v>420</v>
      </c>
      <c r="F13" s="4"/>
    </row>
    <row r="14" spans="1:6" s="1" customFormat="1" ht="59.25" customHeight="1">
      <c r="A14" s="14" t="s">
        <v>77</v>
      </c>
      <c r="B14" s="20" t="s">
        <v>78</v>
      </c>
      <c r="C14" s="19">
        <v>300</v>
      </c>
      <c r="D14" s="19">
        <v>310</v>
      </c>
      <c r="E14" s="19">
        <v>320</v>
      </c>
      <c r="F14" s="4"/>
    </row>
    <row r="15" spans="1:6" s="1" customFormat="1" ht="132.75" customHeight="1">
      <c r="A15" s="14" t="s">
        <v>131</v>
      </c>
      <c r="B15" s="20" t="s">
        <v>132</v>
      </c>
      <c r="C15" s="19">
        <v>100</v>
      </c>
      <c r="D15" s="19">
        <v>110</v>
      </c>
      <c r="E15" s="19">
        <v>120</v>
      </c>
      <c r="F15" s="4"/>
    </row>
    <row r="16" spans="1:6" s="1" customFormat="1" ht="82.5" customHeight="1">
      <c r="A16" s="14" t="s">
        <v>139</v>
      </c>
      <c r="B16" s="20" t="s">
        <v>141</v>
      </c>
      <c r="C16" s="19">
        <v>100</v>
      </c>
      <c r="D16" s="19">
        <v>110</v>
      </c>
      <c r="E16" s="19">
        <v>120</v>
      </c>
      <c r="F16" s="4"/>
    </row>
    <row r="17" spans="1:6" s="1" customFormat="1" ht="101.25" customHeight="1">
      <c r="A17" s="14" t="s">
        <v>140</v>
      </c>
      <c r="B17" s="20" t="s">
        <v>142</v>
      </c>
      <c r="C17" s="19">
        <v>700</v>
      </c>
      <c r="D17" s="19">
        <v>710</v>
      </c>
      <c r="E17" s="19">
        <v>720</v>
      </c>
      <c r="F17" s="4"/>
    </row>
    <row r="18" spans="1:6" ht="37.5">
      <c r="A18" s="14" t="s">
        <v>15</v>
      </c>
      <c r="B18" s="15" t="s">
        <v>16</v>
      </c>
      <c r="C18" s="16">
        <f>C19</f>
        <v>8019</v>
      </c>
      <c r="D18" s="16">
        <f>D19</f>
        <v>8229</v>
      </c>
      <c r="E18" s="16">
        <f>E19</f>
        <v>10431</v>
      </c>
    </row>
    <row r="19" spans="1:6" ht="38.25" customHeight="1">
      <c r="A19" s="14" t="s">
        <v>17</v>
      </c>
      <c r="B19" s="15" t="s">
        <v>18</v>
      </c>
      <c r="C19" s="17">
        <f>C20+C21+C22</f>
        <v>8019</v>
      </c>
      <c r="D19" s="17">
        <f t="shared" ref="D19:E19" si="2">D20+D21+D22</f>
        <v>8229</v>
      </c>
      <c r="E19" s="17">
        <f t="shared" si="2"/>
        <v>10431</v>
      </c>
    </row>
    <row r="20" spans="1:6" ht="75">
      <c r="A20" s="14" t="s">
        <v>19</v>
      </c>
      <c r="B20" s="15" t="s">
        <v>20</v>
      </c>
      <c r="C20" s="16">
        <v>3989</v>
      </c>
      <c r="D20" s="16">
        <v>4089</v>
      </c>
      <c r="E20" s="16">
        <v>6181</v>
      </c>
    </row>
    <row r="21" spans="1:6" ht="93.75">
      <c r="A21" s="14" t="s">
        <v>21</v>
      </c>
      <c r="B21" s="15" t="s">
        <v>22</v>
      </c>
      <c r="C21" s="16">
        <v>30</v>
      </c>
      <c r="D21" s="16">
        <v>40</v>
      </c>
      <c r="E21" s="16">
        <v>50</v>
      </c>
    </row>
    <row r="22" spans="1:6" ht="75">
      <c r="A22" s="14" t="s">
        <v>23</v>
      </c>
      <c r="B22" s="15" t="s">
        <v>24</v>
      </c>
      <c r="C22" s="16">
        <v>4000</v>
      </c>
      <c r="D22" s="16">
        <v>4100</v>
      </c>
      <c r="E22" s="16">
        <v>4200</v>
      </c>
    </row>
    <row r="23" spans="1:6" ht="18.75">
      <c r="A23" s="21" t="s">
        <v>25</v>
      </c>
      <c r="B23" s="15" t="s">
        <v>26</v>
      </c>
      <c r="C23" s="16">
        <f t="shared" ref="C23:E24" si="3">C24</f>
        <v>1406</v>
      </c>
      <c r="D23" s="16">
        <f t="shared" si="3"/>
        <v>1406</v>
      </c>
      <c r="E23" s="16">
        <f t="shared" si="3"/>
        <v>1406</v>
      </c>
    </row>
    <row r="24" spans="1:6" ht="18.75">
      <c r="A24" s="21" t="s">
        <v>27</v>
      </c>
      <c r="B24" s="15" t="s">
        <v>28</v>
      </c>
      <c r="C24" s="16">
        <f t="shared" si="3"/>
        <v>1406</v>
      </c>
      <c r="D24" s="16">
        <f t="shared" si="3"/>
        <v>1406</v>
      </c>
      <c r="E24" s="16">
        <f t="shared" si="3"/>
        <v>1406</v>
      </c>
    </row>
    <row r="25" spans="1:6" ht="18.75">
      <c r="A25" s="14" t="s">
        <v>29</v>
      </c>
      <c r="B25" s="15" t="s">
        <v>30</v>
      </c>
      <c r="C25" s="17">
        <v>1406</v>
      </c>
      <c r="D25" s="17">
        <v>1406</v>
      </c>
      <c r="E25" s="17">
        <v>1406</v>
      </c>
    </row>
    <row r="26" spans="1:6" ht="18.75">
      <c r="A26" s="21" t="s">
        <v>31</v>
      </c>
      <c r="B26" s="15" t="s">
        <v>32</v>
      </c>
      <c r="C26" s="17">
        <f>C27+C29</f>
        <v>24000</v>
      </c>
      <c r="D26" s="17">
        <f>D27+D29</f>
        <v>24000</v>
      </c>
      <c r="E26" s="17">
        <f>E27+E29</f>
        <v>24000</v>
      </c>
    </row>
    <row r="27" spans="1:6" ht="18.75">
      <c r="A27" s="14" t="s">
        <v>33</v>
      </c>
      <c r="B27" s="15" t="s">
        <v>34</v>
      </c>
      <c r="C27" s="17">
        <f>C28</f>
        <v>8300</v>
      </c>
      <c r="D27" s="17">
        <f t="shared" ref="D27:E27" si="4">D28</f>
        <v>8300</v>
      </c>
      <c r="E27" s="17">
        <f t="shared" si="4"/>
        <v>8300</v>
      </c>
    </row>
    <row r="28" spans="1:6" ht="56.25" customHeight="1">
      <c r="A28" s="21" t="s">
        <v>35</v>
      </c>
      <c r="B28" s="15" t="s">
        <v>36</v>
      </c>
      <c r="C28" s="17">
        <f>3300+5000</f>
        <v>8300</v>
      </c>
      <c r="D28" s="17">
        <f t="shared" ref="D28:E28" si="5">3300+5000</f>
        <v>8300</v>
      </c>
      <c r="E28" s="17">
        <f t="shared" si="5"/>
        <v>8300</v>
      </c>
    </row>
    <row r="29" spans="1:6" ht="18.75">
      <c r="A29" s="14" t="s">
        <v>37</v>
      </c>
      <c r="B29" s="15" t="s">
        <v>38</v>
      </c>
      <c r="C29" s="17">
        <f>C30+C32</f>
        <v>15700</v>
      </c>
      <c r="D29" s="17">
        <f>D30+D32</f>
        <v>15700</v>
      </c>
      <c r="E29" s="17">
        <f>E30+E32</f>
        <v>15700</v>
      </c>
    </row>
    <row r="30" spans="1:6" ht="18.75">
      <c r="A30" s="14" t="s">
        <v>39</v>
      </c>
      <c r="B30" s="15" t="s">
        <v>40</v>
      </c>
      <c r="C30" s="17">
        <f>C31</f>
        <v>10700</v>
      </c>
      <c r="D30" s="17">
        <f>D31</f>
        <v>10700</v>
      </c>
      <c r="E30" s="17">
        <f>E31</f>
        <v>10700</v>
      </c>
    </row>
    <row r="31" spans="1:6" ht="37.5">
      <c r="A31" s="14" t="s">
        <v>43</v>
      </c>
      <c r="B31" s="15" t="s">
        <v>42</v>
      </c>
      <c r="C31" s="17">
        <v>10700</v>
      </c>
      <c r="D31" s="17">
        <v>10700</v>
      </c>
      <c r="E31" s="17">
        <v>10700</v>
      </c>
    </row>
    <row r="32" spans="1:6" ht="37.5">
      <c r="A32" s="14" t="s">
        <v>41</v>
      </c>
      <c r="B32" s="15" t="s">
        <v>44</v>
      </c>
      <c r="C32" s="16">
        <v>5000</v>
      </c>
      <c r="D32" s="16">
        <v>5000</v>
      </c>
      <c r="E32" s="16">
        <v>5000</v>
      </c>
    </row>
    <row r="33" spans="1:5" ht="56.25" customHeight="1">
      <c r="A33" s="21" t="s">
        <v>45</v>
      </c>
      <c r="B33" s="25" t="s">
        <v>46</v>
      </c>
      <c r="C33" s="17">
        <f>C34+C39</f>
        <v>4160</v>
      </c>
      <c r="D33" s="17">
        <f>D34+D39</f>
        <v>4160</v>
      </c>
      <c r="E33" s="17">
        <f>E34+E39</f>
        <v>4160</v>
      </c>
    </row>
    <row r="34" spans="1:5" ht="93.75">
      <c r="A34" s="14" t="s">
        <v>47</v>
      </c>
      <c r="B34" s="15" t="s">
        <v>48</v>
      </c>
      <c r="C34" s="17">
        <f>C35+C36+C37+C38</f>
        <v>3360</v>
      </c>
      <c r="D34" s="17">
        <f>D35+D36+D37+D38</f>
        <v>3360</v>
      </c>
      <c r="E34" s="17">
        <f t="shared" ref="E34" si="6">E35+E36+E37+E38</f>
        <v>3360</v>
      </c>
    </row>
    <row r="35" spans="1:5" ht="93.75">
      <c r="A35" s="14" t="s">
        <v>49</v>
      </c>
      <c r="B35" s="25" t="s">
        <v>50</v>
      </c>
      <c r="C35" s="17">
        <v>2300</v>
      </c>
      <c r="D35" s="17">
        <v>2300</v>
      </c>
      <c r="E35" s="17">
        <v>2300</v>
      </c>
    </row>
    <row r="36" spans="1:5" ht="93.75">
      <c r="A36" s="14" t="s">
        <v>51</v>
      </c>
      <c r="B36" s="25" t="s">
        <v>79</v>
      </c>
      <c r="C36" s="17">
        <v>250</v>
      </c>
      <c r="D36" s="17">
        <v>250</v>
      </c>
      <c r="E36" s="17">
        <v>250</v>
      </c>
    </row>
    <row r="37" spans="1:5" ht="93.75">
      <c r="A37" s="14" t="s">
        <v>52</v>
      </c>
      <c r="B37" s="25" t="s">
        <v>53</v>
      </c>
      <c r="C37" s="17">
        <v>360</v>
      </c>
      <c r="D37" s="17">
        <v>360</v>
      </c>
      <c r="E37" s="17">
        <v>360</v>
      </c>
    </row>
    <row r="38" spans="1:5" ht="36" customHeight="1">
      <c r="A38" s="14" t="s">
        <v>134</v>
      </c>
      <c r="B38" s="25" t="s">
        <v>133</v>
      </c>
      <c r="C38" s="17">
        <v>450</v>
      </c>
      <c r="D38" s="17">
        <v>450</v>
      </c>
      <c r="E38" s="17">
        <v>450</v>
      </c>
    </row>
    <row r="39" spans="1:5" ht="93.75">
      <c r="A39" s="14" t="s">
        <v>54</v>
      </c>
      <c r="B39" s="15" t="s">
        <v>55</v>
      </c>
      <c r="C39" s="17">
        <f t="shared" ref="C39:E40" si="7">C40</f>
        <v>800</v>
      </c>
      <c r="D39" s="17">
        <f t="shared" si="7"/>
        <v>800</v>
      </c>
      <c r="E39" s="17">
        <f t="shared" si="7"/>
        <v>800</v>
      </c>
    </row>
    <row r="40" spans="1:5" ht="93.75">
      <c r="A40" s="21" t="s">
        <v>56</v>
      </c>
      <c r="B40" s="15" t="s">
        <v>57</v>
      </c>
      <c r="C40" s="17">
        <f t="shared" si="7"/>
        <v>800</v>
      </c>
      <c r="D40" s="17">
        <f t="shared" si="7"/>
        <v>800</v>
      </c>
      <c r="E40" s="17">
        <f t="shared" si="7"/>
        <v>800</v>
      </c>
    </row>
    <row r="41" spans="1:5" ht="93.75">
      <c r="A41" s="21" t="s">
        <v>58</v>
      </c>
      <c r="B41" s="15" t="s">
        <v>59</v>
      </c>
      <c r="C41" s="17">
        <v>800</v>
      </c>
      <c r="D41" s="17">
        <v>800</v>
      </c>
      <c r="E41" s="17">
        <v>800</v>
      </c>
    </row>
    <row r="42" spans="1:5" ht="37.5">
      <c r="A42" s="21" t="s">
        <v>60</v>
      </c>
      <c r="B42" s="15" t="s">
        <v>61</v>
      </c>
      <c r="C42" s="16">
        <f>C46+C43</f>
        <v>100</v>
      </c>
      <c r="D42" s="16">
        <f t="shared" ref="D42:E42" si="8">D46+D43</f>
        <v>100</v>
      </c>
      <c r="E42" s="16">
        <f t="shared" si="8"/>
        <v>100</v>
      </c>
    </row>
    <row r="43" spans="1:5" ht="36.75" customHeight="1">
      <c r="A43" s="21" t="s">
        <v>93</v>
      </c>
      <c r="B43" s="15" t="s">
        <v>95</v>
      </c>
      <c r="C43" s="17">
        <f t="shared" ref="C43:E44" si="9">C44</f>
        <v>15</v>
      </c>
      <c r="D43" s="17">
        <f t="shared" si="9"/>
        <v>15</v>
      </c>
      <c r="E43" s="17">
        <f t="shared" si="9"/>
        <v>15</v>
      </c>
    </row>
    <row r="44" spans="1:5" ht="36.75" customHeight="1">
      <c r="A44" s="21" t="s">
        <v>94</v>
      </c>
      <c r="B44" s="15" t="s">
        <v>96</v>
      </c>
      <c r="C44" s="17">
        <f t="shared" si="9"/>
        <v>15</v>
      </c>
      <c r="D44" s="17">
        <f t="shared" si="9"/>
        <v>15</v>
      </c>
      <c r="E44" s="17">
        <f t="shared" si="9"/>
        <v>15</v>
      </c>
    </row>
    <row r="45" spans="1:5" ht="36.75" customHeight="1">
      <c r="A45" s="21" t="s">
        <v>92</v>
      </c>
      <c r="B45" s="15" t="s">
        <v>97</v>
      </c>
      <c r="C45" s="17">
        <v>15</v>
      </c>
      <c r="D45" s="17">
        <v>15</v>
      </c>
      <c r="E45" s="17">
        <v>15</v>
      </c>
    </row>
    <row r="46" spans="1:5" ht="18.75">
      <c r="A46" s="21" t="s">
        <v>62</v>
      </c>
      <c r="B46" s="15" t="s">
        <v>63</v>
      </c>
      <c r="C46" s="17">
        <v>85</v>
      </c>
      <c r="D46" s="17">
        <v>85</v>
      </c>
      <c r="E46" s="17">
        <v>85</v>
      </c>
    </row>
    <row r="47" spans="1:5" ht="37.5" hidden="1">
      <c r="A47" s="21" t="s">
        <v>116</v>
      </c>
      <c r="B47" s="15" t="s">
        <v>117</v>
      </c>
      <c r="C47" s="17">
        <f t="shared" ref="C47:E49" si="10">C48</f>
        <v>0</v>
      </c>
      <c r="D47" s="17">
        <f t="shared" si="10"/>
        <v>0</v>
      </c>
      <c r="E47" s="17">
        <f t="shared" si="10"/>
        <v>0</v>
      </c>
    </row>
    <row r="48" spans="1:5" ht="38.25" hidden="1" customHeight="1">
      <c r="A48" s="21" t="s">
        <v>118</v>
      </c>
      <c r="B48" s="15" t="s">
        <v>119</v>
      </c>
      <c r="C48" s="17">
        <f t="shared" si="10"/>
        <v>0</v>
      </c>
      <c r="D48" s="17">
        <f t="shared" si="10"/>
        <v>0</v>
      </c>
      <c r="E48" s="17">
        <f t="shared" si="10"/>
        <v>0</v>
      </c>
    </row>
    <row r="49" spans="1:5" ht="38.25" hidden="1" customHeight="1">
      <c r="A49" s="21" t="s">
        <v>120</v>
      </c>
      <c r="B49" s="15" t="s">
        <v>121</v>
      </c>
      <c r="C49" s="17">
        <f t="shared" si="10"/>
        <v>0</v>
      </c>
      <c r="D49" s="17">
        <f t="shared" si="10"/>
        <v>0</v>
      </c>
      <c r="E49" s="17">
        <f t="shared" si="10"/>
        <v>0</v>
      </c>
    </row>
    <row r="50" spans="1:5" ht="43.5" hidden="1" customHeight="1">
      <c r="A50" s="21" t="s">
        <v>122</v>
      </c>
      <c r="B50" s="15" t="s">
        <v>123</v>
      </c>
      <c r="C50" s="17">
        <v>0</v>
      </c>
      <c r="D50" s="17">
        <v>0</v>
      </c>
      <c r="E50" s="17">
        <v>0</v>
      </c>
    </row>
    <row r="51" spans="1:5" ht="18.75">
      <c r="A51" s="14" t="s">
        <v>64</v>
      </c>
      <c r="B51" s="15" t="s">
        <v>65</v>
      </c>
      <c r="C51" s="17">
        <f>C52+C57</f>
        <v>127</v>
      </c>
      <c r="D51" s="17">
        <f>D52+D57</f>
        <v>127</v>
      </c>
      <c r="E51" s="17">
        <f>E52+E57</f>
        <v>127</v>
      </c>
    </row>
    <row r="52" spans="1:5" ht="144" customHeight="1">
      <c r="A52" s="14" t="s">
        <v>98</v>
      </c>
      <c r="B52" s="15" t="s">
        <v>99</v>
      </c>
      <c r="C52" s="17">
        <f>C53+C55</f>
        <v>85</v>
      </c>
      <c r="D52" s="17">
        <f>D53+D55</f>
        <v>85</v>
      </c>
      <c r="E52" s="17">
        <f>E53+E55</f>
        <v>85</v>
      </c>
    </row>
    <row r="53" spans="1:5" ht="63.75" customHeight="1">
      <c r="A53" s="14" t="s">
        <v>100</v>
      </c>
      <c r="B53" s="15" t="s">
        <v>101</v>
      </c>
      <c r="C53" s="16">
        <f>C54</f>
        <v>75</v>
      </c>
      <c r="D53" s="16">
        <f>D54</f>
        <v>75</v>
      </c>
      <c r="E53" s="16">
        <f>E54</f>
        <v>75</v>
      </c>
    </row>
    <row r="54" spans="1:5" ht="88.5" customHeight="1">
      <c r="A54" s="14" t="s">
        <v>102</v>
      </c>
      <c r="B54" s="15" t="s">
        <v>103</v>
      </c>
      <c r="C54" s="16">
        <v>75</v>
      </c>
      <c r="D54" s="16">
        <v>75</v>
      </c>
      <c r="E54" s="16">
        <v>75</v>
      </c>
    </row>
    <row r="55" spans="1:5" ht="92.25" customHeight="1">
      <c r="A55" s="14" t="s">
        <v>104</v>
      </c>
      <c r="B55" s="15" t="s">
        <v>105</v>
      </c>
      <c r="C55" s="16">
        <f>C56</f>
        <v>10</v>
      </c>
      <c r="D55" s="16">
        <f>D56</f>
        <v>10</v>
      </c>
      <c r="E55" s="16">
        <f>E56</f>
        <v>10</v>
      </c>
    </row>
    <row r="56" spans="1:5" ht="74.25" customHeight="1">
      <c r="A56" s="21" t="s">
        <v>106</v>
      </c>
      <c r="B56" s="15" t="s">
        <v>107</v>
      </c>
      <c r="C56" s="16">
        <v>10</v>
      </c>
      <c r="D56" s="16">
        <v>10</v>
      </c>
      <c r="E56" s="16">
        <v>10</v>
      </c>
    </row>
    <row r="57" spans="1:5" ht="35.25" customHeight="1">
      <c r="A57" s="21" t="s">
        <v>108</v>
      </c>
      <c r="B57" s="15" t="s">
        <v>109</v>
      </c>
      <c r="C57" s="16">
        <f t="shared" ref="C57:E59" si="11">C58</f>
        <v>42</v>
      </c>
      <c r="D57" s="16">
        <f t="shared" si="11"/>
        <v>42</v>
      </c>
      <c r="E57" s="16">
        <f t="shared" si="11"/>
        <v>42</v>
      </c>
    </row>
    <row r="58" spans="1:5" ht="86.25" customHeight="1">
      <c r="A58" s="21" t="s">
        <v>110</v>
      </c>
      <c r="B58" s="15" t="s">
        <v>111</v>
      </c>
      <c r="C58" s="16">
        <f t="shared" si="11"/>
        <v>42</v>
      </c>
      <c r="D58" s="16">
        <f t="shared" si="11"/>
        <v>42</v>
      </c>
      <c r="E58" s="16">
        <f t="shared" si="11"/>
        <v>42</v>
      </c>
    </row>
    <row r="59" spans="1:5" ht="90" customHeight="1">
      <c r="A59" s="21" t="s">
        <v>112</v>
      </c>
      <c r="B59" s="15" t="s">
        <v>113</v>
      </c>
      <c r="C59" s="16">
        <f t="shared" si="11"/>
        <v>42</v>
      </c>
      <c r="D59" s="16">
        <f t="shared" si="11"/>
        <v>42</v>
      </c>
      <c r="E59" s="16">
        <f t="shared" si="11"/>
        <v>42</v>
      </c>
    </row>
    <row r="60" spans="1:5" ht="162.75" customHeight="1">
      <c r="A60" s="21" t="s">
        <v>114</v>
      </c>
      <c r="B60" s="22" t="s">
        <v>115</v>
      </c>
      <c r="C60" s="16">
        <v>42</v>
      </c>
      <c r="D60" s="16">
        <v>42</v>
      </c>
      <c r="E60" s="16">
        <v>42</v>
      </c>
    </row>
    <row r="61" spans="1:5" ht="18.75" hidden="1">
      <c r="A61" s="14" t="s">
        <v>66</v>
      </c>
      <c r="B61" s="15" t="s">
        <v>67</v>
      </c>
      <c r="C61" s="16">
        <f t="shared" ref="C61:E63" si="12">C62</f>
        <v>0</v>
      </c>
      <c r="D61" s="16">
        <f t="shared" si="12"/>
        <v>0</v>
      </c>
      <c r="E61" s="16">
        <f t="shared" si="12"/>
        <v>0</v>
      </c>
    </row>
    <row r="62" spans="1:5" ht="18.75" hidden="1">
      <c r="A62" s="14" t="s">
        <v>68</v>
      </c>
      <c r="B62" s="15" t="s">
        <v>67</v>
      </c>
      <c r="C62" s="16">
        <f t="shared" si="12"/>
        <v>0</v>
      </c>
      <c r="D62" s="16">
        <f t="shared" si="12"/>
        <v>0</v>
      </c>
      <c r="E62" s="16">
        <f t="shared" si="12"/>
        <v>0</v>
      </c>
    </row>
    <row r="63" spans="1:5" ht="18.75" hidden="1">
      <c r="A63" s="14" t="s">
        <v>69</v>
      </c>
      <c r="B63" s="15" t="s">
        <v>70</v>
      </c>
      <c r="C63" s="16">
        <f t="shared" si="12"/>
        <v>0</v>
      </c>
      <c r="D63" s="16">
        <f t="shared" si="12"/>
        <v>0</v>
      </c>
      <c r="E63" s="16">
        <f t="shared" si="12"/>
        <v>0</v>
      </c>
    </row>
    <row r="64" spans="1:5" ht="18.75" hidden="1">
      <c r="A64" s="14" t="s">
        <v>71</v>
      </c>
      <c r="B64" s="15" t="s">
        <v>70</v>
      </c>
      <c r="C64" s="16"/>
      <c r="D64" s="16"/>
      <c r="E64" s="16"/>
    </row>
    <row r="65" spans="1:8" ht="18.75">
      <c r="A65" s="14" t="s">
        <v>72</v>
      </c>
      <c r="B65" s="25" t="s">
        <v>73</v>
      </c>
      <c r="C65" s="17">
        <f>C66</f>
        <v>172494.02000000002</v>
      </c>
      <c r="D65" s="17">
        <f>D66</f>
        <v>79638.62</v>
      </c>
      <c r="E65" s="17">
        <f>E66</f>
        <v>462174.12</v>
      </c>
    </row>
    <row r="66" spans="1:8" ht="39" customHeight="1">
      <c r="A66" s="14" t="s">
        <v>74</v>
      </c>
      <c r="B66" s="15" t="s">
        <v>75</v>
      </c>
      <c r="C66" s="16">
        <f>C67+C70+C76</f>
        <v>172494.02000000002</v>
      </c>
      <c r="D66" s="16">
        <f>D67+D70+D76</f>
        <v>79638.62</v>
      </c>
      <c r="E66" s="16">
        <f>E67+E70+E76</f>
        <v>462174.12</v>
      </c>
    </row>
    <row r="67" spans="1:8" ht="37.5">
      <c r="A67" s="14" t="s">
        <v>80</v>
      </c>
      <c r="B67" s="15" t="s">
        <v>76</v>
      </c>
      <c r="C67" s="16">
        <f>C68</f>
        <v>2365.1</v>
      </c>
      <c r="D67" s="16">
        <f t="shared" ref="D67:E67" si="13">D68</f>
        <v>2071.9</v>
      </c>
      <c r="E67" s="16">
        <f t="shared" si="13"/>
        <v>2138.6999999999998</v>
      </c>
    </row>
    <row r="68" spans="1:8" ht="37.5">
      <c r="A68" s="14" t="s">
        <v>81</v>
      </c>
      <c r="B68" s="15" t="s">
        <v>76</v>
      </c>
      <c r="C68" s="16">
        <f>C69</f>
        <v>2365.1</v>
      </c>
      <c r="D68" s="16">
        <f>D69</f>
        <v>2071.9</v>
      </c>
      <c r="E68" s="16">
        <f>E69</f>
        <v>2138.6999999999998</v>
      </c>
    </row>
    <row r="69" spans="1:8" ht="37.5">
      <c r="A69" s="14" t="s">
        <v>82</v>
      </c>
      <c r="B69" s="15" t="s">
        <v>76</v>
      </c>
      <c r="C69" s="17">
        <v>2365.1</v>
      </c>
      <c r="D69" s="17">
        <v>2071.9</v>
      </c>
      <c r="E69" s="17">
        <v>2138.6999999999998</v>
      </c>
    </row>
    <row r="70" spans="1:8" ht="39.75" customHeight="1">
      <c r="A70" s="14" t="s">
        <v>84</v>
      </c>
      <c r="B70" s="15" t="s">
        <v>83</v>
      </c>
      <c r="C70" s="16">
        <f>C74+C72+C71</f>
        <v>161249.60000000001</v>
      </c>
      <c r="D70" s="16">
        <f>D74+D72+D71</f>
        <v>71994.399999999994</v>
      </c>
      <c r="E70" s="16">
        <f>E74+E72+E71</f>
        <v>62634.400000000001</v>
      </c>
    </row>
    <row r="71" spans="1:8" ht="99.75" customHeight="1">
      <c r="A71" s="14" t="s">
        <v>128</v>
      </c>
      <c r="B71" s="23" t="s">
        <v>129</v>
      </c>
      <c r="C71" s="17">
        <v>34474.400000000001</v>
      </c>
      <c r="D71" s="17">
        <v>34474.400000000001</v>
      </c>
      <c r="E71" s="17">
        <v>34474.400000000001</v>
      </c>
      <c r="H71" s="26"/>
    </row>
    <row r="72" spans="1:8" ht="18.75">
      <c r="A72" s="24" t="s">
        <v>127</v>
      </c>
      <c r="B72" s="25" t="s">
        <v>143</v>
      </c>
      <c r="C72" s="27">
        <f>17056.5+87592</f>
        <v>104648.5</v>
      </c>
      <c r="D72" s="27">
        <v>0</v>
      </c>
      <c r="E72" s="27">
        <v>0</v>
      </c>
    </row>
    <row r="73" spans="1:8" ht="18.75" hidden="1">
      <c r="A73" s="14"/>
      <c r="B73" s="15"/>
      <c r="C73" s="27"/>
      <c r="D73" s="27"/>
      <c r="E73" s="27"/>
    </row>
    <row r="74" spans="1:8" ht="39.75" customHeight="1">
      <c r="A74" s="14" t="s">
        <v>85</v>
      </c>
      <c r="B74" s="23" t="s">
        <v>124</v>
      </c>
      <c r="C74" s="27">
        <f>C75</f>
        <v>22126.7</v>
      </c>
      <c r="D74" s="27">
        <f t="shared" ref="D74:E74" si="14">D75</f>
        <v>37520</v>
      </c>
      <c r="E74" s="27">
        <f t="shared" si="14"/>
        <v>28160</v>
      </c>
    </row>
    <row r="75" spans="1:8" ht="37.5">
      <c r="A75" s="14" t="s">
        <v>86</v>
      </c>
      <c r="B75" s="23" t="s">
        <v>125</v>
      </c>
      <c r="C75" s="27">
        <v>22126.7</v>
      </c>
      <c r="D75" s="27">
        <v>37520</v>
      </c>
      <c r="E75" s="27">
        <v>28160</v>
      </c>
    </row>
    <row r="76" spans="1:8" ht="30.75" customHeight="1">
      <c r="A76" s="14" t="s">
        <v>90</v>
      </c>
      <c r="B76" s="23" t="s">
        <v>89</v>
      </c>
      <c r="C76" s="27">
        <f>C77</f>
        <v>8879.32</v>
      </c>
      <c r="D76" s="27">
        <f>D77</f>
        <v>5572.3200000000006</v>
      </c>
      <c r="E76" s="27">
        <f>E77</f>
        <v>397401.02</v>
      </c>
    </row>
    <row r="77" spans="1:8" ht="18.75">
      <c r="A77" s="14" t="s">
        <v>135</v>
      </c>
      <c r="B77" s="23" t="s">
        <v>87</v>
      </c>
      <c r="C77" s="27">
        <f>C78</f>
        <v>8879.32</v>
      </c>
      <c r="D77" s="27">
        <f t="shared" ref="D77:E77" si="15">D78</f>
        <v>5572.3200000000006</v>
      </c>
      <c r="E77" s="27">
        <f t="shared" si="15"/>
        <v>397401.02</v>
      </c>
    </row>
    <row r="78" spans="1:8" ht="37.5">
      <c r="A78" s="14" t="s">
        <v>88</v>
      </c>
      <c r="B78" s="23" t="s">
        <v>91</v>
      </c>
      <c r="C78" s="27">
        <f>2066+2524.1+982.22+3307</f>
        <v>8879.32</v>
      </c>
      <c r="D78" s="27">
        <f>2066+2524.1+982.22</f>
        <v>5572.3200000000006</v>
      </c>
      <c r="E78" s="27">
        <f>2066+2524.1+982.22+7243+383956.3+629.4</f>
        <v>397401.02</v>
      </c>
    </row>
  </sheetData>
  <mergeCells count="7">
    <mergeCell ref="A1:E1"/>
    <mergeCell ref="C3:E3"/>
    <mergeCell ref="D4:D5"/>
    <mergeCell ref="E4:E5"/>
    <mergeCell ref="A4:A5"/>
    <mergeCell ref="C4:C5"/>
    <mergeCell ref="A2:E2"/>
  </mergeCells>
  <pageMargins left="0.70866141732283472" right="0.70866141732283472" top="0.55118110236220474" bottom="0.55118110236220474" header="0" footer="0"/>
  <pageSetup paperSize="9" scale="75" firstPageNumber="9" orientation="landscape" useFirstPageNumber="1" r:id="rId1"/>
  <headerFooter>
    <oddHeader xml:space="preserve">&amp;C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2024-11-21T07:35:08Z</dcterms:modified>
</cp:coreProperties>
</file>